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ME\Desktop\‏‏جدول المواصفات وزاري - نسخة\الصف الخامس الابتدائي\"/>
    </mc:Choice>
  </mc:AlternateContent>
  <xr:revisionPtr revIDLastSave="0" documentId="13_ncr:1_{A30FD3C3-5166-496D-9281-CFBDC3DE450E}" xr6:coauthVersionLast="47" xr6:coauthVersionMax="47" xr10:uidLastSave="{00000000-0000-0000-0000-000000000000}"/>
  <bookViews>
    <workbookView xWindow="-120" yWindow="-120" windowWidth="20730" windowHeight="11040" tabRatio="789" firstSheet="2" activeTab="8" xr2:uid="{00000000-000D-0000-FFFF-FFFF00000000}"/>
  </bookViews>
  <sheets>
    <sheet name="التعليمات" sheetId="1" r:id="rId1"/>
    <sheet name="البيانات" sheetId="2" r:id="rId2"/>
    <sheet name="الفصل (السابع)" sheetId="6" r:id="rId3"/>
    <sheet name="الفصل (الثامن)" sheetId="7" r:id="rId4"/>
    <sheet name="الفصل التاسع" sheetId="11" r:id="rId5"/>
    <sheet name="الفصل العاشر" sheetId="12" r:id="rId6"/>
    <sheet name="الفصل الحادي عشر" sheetId="13" r:id="rId7"/>
    <sheet name="الفصل الثاني عشر" sheetId="15" r:id="rId8"/>
    <sheet name="جدول المواصفات" sheetId="10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15" l="1"/>
  <c r="H7" i="15"/>
  <c r="G7" i="15"/>
  <c r="I7" i="13"/>
  <c r="H7" i="13"/>
  <c r="G7" i="13"/>
  <c r="I7" i="12"/>
  <c r="H7" i="12"/>
  <c r="G7" i="12"/>
  <c r="I7" i="11"/>
  <c r="H7" i="11"/>
  <c r="G7" i="11"/>
  <c r="H17" i="10" l="1"/>
  <c r="G7" i="6"/>
  <c r="H7" i="6"/>
  <c r="F15" i="10" s="1"/>
  <c r="I7" i="6"/>
  <c r="G7" i="7"/>
  <c r="H7" i="7"/>
  <c r="I7" i="7"/>
  <c r="E6" i="10"/>
  <c r="E5" i="10"/>
  <c r="E4" i="10"/>
  <c r="H6" i="10"/>
  <c r="C37" i="10"/>
  <c r="C40" i="10"/>
  <c r="E19" i="2"/>
  <c r="F18" i="2" s="1"/>
  <c r="H41" i="10" s="1"/>
  <c r="C34" i="10"/>
  <c r="C31" i="10"/>
  <c r="C28" i="10"/>
  <c r="C25" i="10"/>
  <c r="I6" i="10"/>
  <c r="F16" i="2" l="1"/>
  <c r="H35" i="10" s="1"/>
  <c r="F15" i="2"/>
  <c r="H32" i="10" s="1"/>
  <c r="G13" i="2"/>
  <c r="H27" i="10" s="1"/>
  <c r="G18" i="2"/>
  <c r="H42" i="10" s="1"/>
  <c r="G15" i="2"/>
  <c r="G14" i="2"/>
  <c r="C43" i="10"/>
  <c r="F13" i="2"/>
  <c r="H26" i="10" s="1"/>
  <c r="G17" i="2"/>
  <c r="G16" i="2"/>
  <c r="F14" i="2"/>
  <c r="H29" i="10" s="1"/>
  <c r="F17" i="2"/>
  <c r="G19" i="10"/>
  <c r="F19" i="10"/>
  <c r="E19" i="10"/>
  <c r="H14" i="10"/>
  <c r="G28" i="10" s="1"/>
  <c r="H13" i="10"/>
  <c r="H16" i="10"/>
  <c r="H15" i="10"/>
  <c r="E28" i="10" l="1"/>
  <c r="F28" i="10"/>
  <c r="F19" i="2"/>
  <c r="G19" i="2"/>
  <c r="H39" i="10"/>
  <c r="F25" i="10"/>
  <c r="H19" i="10"/>
  <c r="G25" i="10"/>
  <c r="E25" i="10"/>
  <c r="E26" i="10" s="1"/>
  <c r="G34" i="10"/>
  <c r="F34" i="10"/>
  <c r="E34" i="10"/>
  <c r="E31" i="10"/>
  <c r="F31" i="10"/>
  <c r="G31" i="10"/>
  <c r="G29" i="10"/>
  <c r="F41" i="10"/>
  <c r="E41" i="10"/>
  <c r="H40" i="10"/>
  <c r="G41" i="10"/>
  <c r="H28" i="10" l="1"/>
  <c r="F29" i="10"/>
  <c r="F26" i="10"/>
  <c r="E20" i="10"/>
  <c r="F20" i="10"/>
  <c r="G20" i="10"/>
  <c r="G26" i="10"/>
  <c r="H25" i="10"/>
  <c r="G32" i="10"/>
  <c r="F32" i="10"/>
  <c r="H31" i="10"/>
  <c r="E32" i="10"/>
  <c r="G35" i="10"/>
  <c r="H34" i="10"/>
  <c r="E35" i="10"/>
  <c r="F35" i="10"/>
  <c r="G38" i="10"/>
  <c r="F38" i="10"/>
  <c r="H37" i="10"/>
  <c r="E38" i="10"/>
  <c r="E43" i="10" l="1"/>
  <c r="F43" i="10"/>
  <c r="G43" i="10"/>
  <c r="H44" i="10" l="1"/>
  <c r="H43" i="10"/>
</calcChain>
</file>

<file path=xl/sharedStrings.xml><?xml version="1.0" encoding="utf-8"?>
<sst xmlns="http://schemas.openxmlformats.org/spreadsheetml/2006/main" count="276" uniqueCount="167">
  <si>
    <t>خطوات إنشاء جدول المواصفات</t>
  </si>
  <si>
    <t>الاختبارات المحكية</t>
  </si>
  <si>
    <t>جداول المواصفات</t>
  </si>
  <si>
    <t>المادة</t>
  </si>
  <si>
    <t>الصف</t>
  </si>
  <si>
    <t>الفصل الدراسي</t>
  </si>
  <si>
    <t>العام الدراسي</t>
  </si>
  <si>
    <t>عدد الأسئلة</t>
  </si>
  <si>
    <t>درجة الاختبار</t>
  </si>
  <si>
    <t>البيانات الأساسية للاختبار</t>
  </si>
  <si>
    <t>عدد الحصص</t>
  </si>
  <si>
    <t>الدرس</t>
  </si>
  <si>
    <t>المعرفة</t>
  </si>
  <si>
    <t>التطبيق</t>
  </si>
  <si>
    <t>الاستدلال</t>
  </si>
  <si>
    <t>عدد الأهداف التعليمية</t>
  </si>
  <si>
    <t>المجموع</t>
  </si>
  <si>
    <t>الوزن النسبي</t>
  </si>
  <si>
    <t>مستويات الأهداف</t>
  </si>
  <si>
    <t>الدرجة</t>
  </si>
  <si>
    <t>مجموع الأسلئة</t>
  </si>
  <si>
    <t>مجموع الدرجات</t>
  </si>
  <si>
    <t>الدرجات</t>
  </si>
  <si>
    <t>التعليمات:</t>
  </si>
  <si>
    <t xml:space="preserve">     أ‌- بيانات الاختبار الأساسية.</t>
  </si>
  <si>
    <t xml:space="preserve">     ب‌-  الدرجة النهائية للاختبار حسب ما ورد في دليل أنظمة وإجراءات الاختبارات.</t>
  </si>
  <si>
    <t xml:space="preserve">     ج‌- العدد الكلي لأسئلة الاختبار المراد بنائه.</t>
  </si>
  <si>
    <t xml:space="preserve">     د- عدد حصص التدريس لكل وحدة من الوحدات </t>
  </si>
  <si>
    <t>(ضرورة التأكد من مجموع الأسئلة ومجموع الدرجات التي تُحسب تلقائيا في الجدول لأنها قد تختلف قليلا بسبب التقريب)</t>
  </si>
  <si>
    <t xml:space="preserve">     أ‌- اسم الوحدة وعدد الحصص.</t>
  </si>
  <si>
    <t xml:space="preserve">     ب‌- الأهداف التعليمية حسب المستويات المعرفية.</t>
  </si>
  <si>
    <t xml:space="preserve">     ج‌- عدد الأهداف التعليمية في كل مستوى من المستويات المعرفية.</t>
  </si>
  <si>
    <t xml:space="preserve">     أ‌- التأكد من اكتمال كافة البيانات الأساسية.</t>
  </si>
  <si>
    <t xml:space="preserve">     ب‌- مراجعة جدول المواصفات والتحقق من عدد الأسئلة ومجموع الدرجات وتفصيلاتها. </t>
  </si>
  <si>
    <t xml:space="preserve">     ج‌- تجنب المسح والتعديل على صفحة جدول المواصفات وإذا لزم الأمر يكون التعديل في الصفحات السابقة. </t>
  </si>
  <si>
    <r>
      <rPr>
        <sz val="12"/>
        <color theme="1"/>
        <rFont val="Akhbar MT"/>
        <charset val="178"/>
      </rPr>
      <t>1</t>
    </r>
    <r>
      <rPr>
        <sz val="16"/>
        <color theme="1"/>
        <rFont val="Akhbar MT"/>
        <charset val="178"/>
      </rPr>
      <t>- تعبئة صفحة البيانات بالمعلومات التالية:</t>
    </r>
  </si>
  <si>
    <r>
      <rPr>
        <sz val="12"/>
        <color theme="1"/>
        <rFont val="Akhbar MT"/>
        <charset val="178"/>
      </rPr>
      <t>2</t>
    </r>
    <r>
      <rPr>
        <sz val="16"/>
        <color theme="1"/>
        <rFont val="Akhbar MT"/>
        <charset val="178"/>
      </rPr>
      <t>- حصر الأهداف التعليمية لموضوعات المادة الدراسية من خلال تحليل محتوى المقرر، وتصنيفها حسب المستويات المعرفية كل وحدة أو فصل في صفحة مستقلة من صفحات ملف الاكسل وتشمل على:</t>
    </r>
  </si>
  <si>
    <r>
      <rPr>
        <sz val="12"/>
        <color theme="1"/>
        <rFont val="Akhbar MT"/>
        <charset val="178"/>
      </rPr>
      <t>3</t>
    </r>
    <r>
      <rPr>
        <sz val="16"/>
        <color theme="1"/>
        <rFont val="Akhbar MT"/>
        <charset val="178"/>
      </rPr>
      <t>- الانتقال لصفحة جدول المواصفات والتي ستظهر تلقائيا مع ضرورة:</t>
    </r>
  </si>
  <si>
    <t>è</t>
  </si>
  <si>
    <t>التأكد من أن المجموع صحيح ويطابق المدخلات أعلى الصفحة</t>
  </si>
  <si>
    <t xml:space="preserve"> </t>
  </si>
  <si>
    <t>عدد الفقرات الاختبارية</t>
  </si>
  <si>
    <t>عدد الفقرات</t>
  </si>
  <si>
    <t>فصول المقرر</t>
  </si>
  <si>
    <t>عنوان الفصل</t>
  </si>
  <si>
    <t>عدد أهداف الفصل</t>
  </si>
  <si>
    <t xml:space="preserve">أهداف الفصل </t>
  </si>
  <si>
    <t>الغلاف الجوي والطقس</t>
  </si>
  <si>
    <t xml:space="preserve">تحديد المقصود بالأشعة الشمسية </t>
  </si>
  <si>
    <t xml:space="preserve">تحديد المقصود بالطقس </t>
  </si>
  <si>
    <t xml:space="preserve">تعداد طبقات الغلاف الجوي </t>
  </si>
  <si>
    <t>التعرف على أجهزة قياس الرياح</t>
  </si>
  <si>
    <t xml:space="preserve">الغيوم والهطول </t>
  </si>
  <si>
    <t xml:space="preserve">تعداد أشكال الهطول </t>
  </si>
  <si>
    <t xml:space="preserve">المقارنة بين المنخفض الجوي والمرتفع الجوي </t>
  </si>
  <si>
    <t>توقع حالة الطقس وفق مواقع أنظمة الضغط المرتفع والمنخفض</t>
  </si>
  <si>
    <t>العواصف</t>
  </si>
  <si>
    <t xml:space="preserve">تحديد المقصود بالعواصف الرعدية </t>
  </si>
  <si>
    <t xml:space="preserve">تفسير نشؤ العواصف الثلجية والجليدية </t>
  </si>
  <si>
    <t>تصنيف العواصف الرملية المؤثرة في المملكة العربية السعودية</t>
  </si>
  <si>
    <t xml:space="preserve">المناخ </t>
  </si>
  <si>
    <t>تحديد المقصود بالمناخ</t>
  </si>
  <si>
    <t>تحديد المقصود بالتيار المائي</t>
  </si>
  <si>
    <t>التنبؤ بأثر البعد عن المسطحات المائية والارتفاع على المناخ</t>
  </si>
  <si>
    <t>نماذج الطقس</t>
  </si>
  <si>
    <t xml:space="preserve">العواصف والمناخ </t>
  </si>
  <si>
    <t xml:space="preserve">المقارنة بين البرق والرعد </t>
  </si>
  <si>
    <t>علوم</t>
  </si>
  <si>
    <t>الخامس</t>
  </si>
  <si>
    <t>الثاني</t>
  </si>
  <si>
    <t>توضيح كيف يؤثر شكل الأرض وميل محورها في اختلاف درجات الحرارة وتكون الرياح</t>
  </si>
  <si>
    <t>التميز بين حركة الهواء في نسيم البحر ونسيم البر</t>
  </si>
  <si>
    <t xml:space="preserve">التمييز بين حركة الهواء في نسيم الجبل ونسيم الوادي </t>
  </si>
  <si>
    <t xml:space="preserve">توضيح العوامل المؤثرة في الضغط الجوي </t>
  </si>
  <si>
    <t xml:space="preserve">التعرف على أنواع الغيوم </t>
  </si>
  <si>
    <t>تلخيص تأثير الكتل والجبهات الهوائية في الطقس</t>
  </si>
  <si>
    <t>يصمم نشاطاً لدراسة العلاقة بين درجة الحرارة والضغط</t>
  </si>
  <si>
    <t xml:space="preserve">شرح تأثير درجة الحرارة في تشكيل العاصفة الرعدية </t>
  </si>
  <si>
    <t>تلخيص العوامل التي تؤثر في المناخ</t>
  </si>
  <si>
    <t>التعرف على مفهوم الضغط الجوي وطرق قياسه</t>
  </si>
  <si>
    <t xml:space="preserve">تفسير كيف تتكون الرياح العالمية والرياح المحلية </t>
  </si>
  <si>
    <t>توضيح كيفية تشكل الغيوم والهطول</t>
  </si>
  <si>
    <t xml:space="preserve">شرح المقصود بخريطة الطقس </t>
  </si>
  <si>
    <t>تحديد المقصود بالإعصار القمعي والإعصار الدوار</t>
  </si>
  <si>
    <t xml:space="preserve">التنبؤ بتأثير الغطاء النباتي عند حدوث العواصف الرملية </t>
  </si>
  <si>
    <t>تلخيص الأنواع المختلفة للعواصف والأعاصير</t>
  </si>
  <si>
    <t>توضيح كيف تتكون العواصف</t>
  </si>
  <si>
    <t>التنبؤ بالتغيرات المناخية في العالم من حوله</t>
  </si>
  <si>
    <t>توضيح مراحل الإعصار القمعي والحلزوني</t>
  </si>
  <si>
    <t xml:space="preserve">المقارنة بيت أنواع المادة </t>
  </si>
  <si>
    <t xml:space="preserve">العناصر </t>
  </si>
  <si>
    <t>توضيح بنية المادة، والعناصر، والذرات</t>
  </si>
  <si>
    <t xml:space="preserve">المقارنة بين خصائص الفلزات واللافلزات </t>
  </si>
  <si>
    <t>وصف بعض العناصر الشائعة وخواصها الكيميائية</t>
  </si>
  <si>
    <t>تسمية أجزاء الذرة</t>
  </si>
  <si>
    <t>رسم مكونات الذرة وشحنة كل مكون</t>
  </si>
  <si>
    <t xml:space="preserve">توضيح المقصود بالجزيء </t>
  </si>
  <si>
    <t>وصف كيف تترتب العناصر في الجدول الدوري</t>
  </si>
  <si>
    <t xml:space="preserve">الفلزات واللافلزات واشباه الفلزات </t>
  </si>
  <si>
    <t xml:space="preserve">التمييز بين خصائص الفلزات واللافلزات واشباه الفلزات </t>
  </si>
  <si>
    <t xml:space="preserve">التعرف على مفهوم التأكل </t>
  </si>
  <si>
    <t xml:space="preserve">تحديد بعض استخدمات اللافلزات وأشباه اللافلزات </t>
  </si>
  <si>
    <t>تصميم نشاط لتحديد ما إذا كان العنصر فلزاً، أو لا فلز، أو شبه فلز</t>
  </si>
  <si>
    <t>ذكر أمثلة على الفلزات واللافلزات</t>
  </si>
  <si>
    <t>التغيرات الفيزيائية والكيميائية للمادة</t>
  </si>
  <si>
    <t xml:space="preserve">تغيرات حالة المادة </t>
  </si>
  <si>
    <t>يوضح أن تغيرات الحالة تحدث عند نقاط أو درجات حرارة محددة</t>
  </si>
  <si>
    <t xml:space="preserve">التعرف على مفهوم التسامي </t>
  </si>
  <si>
    <t xml:space="preserve">المقارنة بين  درجة الانصهار والغليان </t>
  </si>
  <si>
    <t>تصميم نماذج توضيحية لتأثير درجة الحرارة على الحالة الفيزيائية للمواد</t>
  </si>
  <si>
    <t xml:space="preserve">التعرف على مفهوم درجة التجمد </t>
  </si>
  <si>
    <t>توقع ما إذا كان الجسم سيتمدد أم يتقلص بناء على التغير في درجة الحرارة</t>
  </si>
  <si>
    <t>استنتاج تحولات حالة الماء أثناء التسخين من الرسوم البيانية</t>
  </si>
  <si>
    <t xml:space="preserve">المركبات والتغيرات </t>
  </si>
  <si>
    <t xml:space="preserve">التعرف على مفهوم المركب </t>
  </si>
  <si>
    <t>توضيح أن المركبات تتكون من عنصرين أو أكثر، وهي تختلف في خصائصها عن خصائص العناصر المكونة لها.</t>
  </si>
  <si>
    <t>الاستدلال على حدوث تفاعل ما من واقع الحياة</t>
  </si>
  <si>
    <t xml:space="preserve">ذكر بعض الأمثلة على التفاعلات المفيدة من حولنا </t>
  </si>
  <si>
    <t>وصف مؤشرات حدوث تفاعل كيميائي</t>
  </si>
  <si>
    <t>التعرف على مفهوم الرواسب</t>
  </si>
  <si>
    <t>كتابة معادلة كيميائية لتفاعل ما</t>
  </si>
  <si>
    <t>الطاقة والالات البسيطة</t>
  </si>
  <si>
    <t xml:space="preserve">العلاقة بين الشغل والطاقة </t>
  </si>
  <si>
    <t>توضيح مفهوم الشغل ووحدة قياسه</t>
  </si>
  <si>
    <t>تطبيق قانون الشغل حسابياً</t>
  </si>
  <si>
    <t>تحديد مفهوم الاحتكاك</t>
  </si>
  <si>
    <t>شرح قانون حفظ الطاقة</t>
  </si>
  <si>
    <t>توضيح مفهوم الطاقة وأشكالها</t>
  </si>
  <si>
    <t>الربط بين الاحتكاك و الشغل</t>
  </si>
  <si>
    <t>التمييز بين الطاقة الحركية وطاقة الوضع</t>
  </si>
  <si>
    <t xml:space="preserve">توضيح تحولات الطاقة </t>
  </si>
  <si>
    <t>تمييز الحالات التي يحدث فيها شغل</t>
  </si>
  <si>
    <t xml:space="preserve"> الالات البسيطة </t>
  </si>
  <si>
    <t>التعرف على الآلة البسيطة والآلات المركبة</t>
  </si>
  <si>
    <t>توضيح مفهوم الفائدة الميكانيكية</t>
  </si>
  <si>
    <t xml:space="preserve">التمييز بين القوة المبذولة والقوة الناتجة </t>
  </si>
  <si>
    <t>تحديد مفهوم العجلة</t>
  </si>
  <si>
    <t>تصنيف الروافع بناءً على موضع نقطة الارتكاز</t>
  </si>
  <si>
    <t>حساب كلا من: ذراع القوة، وذراع المقاومة، والقوة، والمقاومة في آلات بسيطة</t>
  </si>
  <si>
    <t>الصوت والضوء</t>
  </si>
  <si>
    <t>التعرف على مفهوم الموجة الصوتية</t>
  </si>
  <si>
    <t>توضيح خصائص الصوت: التردد، وحدة الصوت، والصدى، والتضاغط، والتخلخل</t>
  </si>
  <si>
    <t>التعرف على العلاقة بين الامتصاص والصدى</t>
  </si>
  <si>
    <t>توضيح كيف ينشأ الصوت، وكيف ينتقل في الأوساط</t>
  </si>
  <si>
    <t>التمييز بين التردد العالي والمنخفض من خلال شكل الموجة</t>
  </si>
  <si>
    <t>الصوت</t>
  </si>
  <si>
    <t xml:space="preserve">المقارنة بين شدة الصوت وعلو الصوت </t>
  </si>
  <si>
    <t xml:space="preserve">التنبو بسلوك الصوت عند مروره من خلال الأجسام من حولنا </t>
  </si>
  <si>
    <t xml:space="preserve">شرح طريقة انتقال الموجات الصوتية </t>
  </si>
  <si>
    <t>توضيح العلاقة بين اتجاه الحركة والتردد ( تأثير دوبلر )</t>
  </si>
  <si>
    <t>الضوء</t>
  </si>
  <si>
    <t>التعرف على مفهوم  الموجات الكهرومغناطيسية</t>
  </si>
  <si>
    <t>توضيح أن للضوء خصائص الموجات وخصائص الجسيمات</t>
  </si>
  <si>
    <t xml:space="preserve">توقع موقع تكون الصورة في المرآيا المحدبة والمقعرة والمستوية </t>
  </si>
  <si>
    <t>التعرف على أن الضوء يمكن أن ينعكس أو ينكسر، وأن له أطوالا موجية مختلفة وألوانا مختلفة</t>
  </si>
  <si>
    <t xml:space="preserve">تتبع المسار الضوئي في العدسات </t>
  </si>
  <si>
    <t xml:space="preserve">التنبو بسلوك الضوء عند مروره من خلال الأجسام من حولنا </t>
  </si>
  <si>
    <t xml:space="preserve">تفسير رؤية الألوان بعد سقوط المطر </t>
  </si>
  <si>
    <t xml:space="preserve">التمييز بين أنواع العدسات وتطبيقاتها في الحياة من حولنا </t>
  </si>
  <si>
    <t xml:space="preserve"> شرح  قانون الانعكاس </t>
  </si>
  <si>
    <t>الفصل (7)</t>
  </si>
  <si>
    <t>الفصل (8)</t>
  </si>
  <si>
    <t>الفصل (9)</t>
  </si>
  <si>
    <t>الفصل (10)</t>
  </si>
  <si>
    <t>الفصل (11)</t>
  </si>
  <si>
    <t>الفصل (12)</t>
  </si>
  <si>
    <t xml:space="preserve">1447هـ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</si>
</sst>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Arial"/>
      <family val="2"/>
      <charset val="178"/>
      <scheme val="minor"/>
    </font>
    <font>
      <sz val="16"/>
      <color theme="1"/>
      <name val="Akhbar MT"/>
      <charset val="178"/>
    </font>
    <font>
      <sz val="12"/>
      <color theme="1"/>
      <name val="Akhbar MT"/>
      <charset val="178"/>
    </font>
    <font>
      <sz val="11"/>
      <color rgb="FF006100"/>
      <name val="Arial"/>
      <family val="2"/>
      <charset val="178"/>
      <scheme val="minor"/>
    </font>
    <font>
      <b/>
      <sz val="18"/>
      <color rgb="FF006100"/>
      <name val="Akhbar MT"/>
      <charset val="178"/>
    </font>
    <font>
      <b/>
      <sz val="14"/>
      <color rgb="FF006100"/>
      <name val="Akhbar MT"/>
      <charset val="178"/>
    </font>
    <font>
      <b/>
      <sz val="16"/>
      <color theme="1"/>
      <name val="Akhbar MT"/>
      <charset val="178"/>
    </font>
    <font>
      <b/>
      <sz val="12"/>
      <color theme="1"/>
      <name val="Akhbar MT"/>
      <charset val="178"/>
    </font>
    <font>
      <sz val="16"/>
      <color theme="1"/>
      <name val="Arial"/>
      <family val="2"/>
      <charset val="178"/>
      <scheme val="minor"/>
    </font>
    <font>
      <b/>
      <u/>
      <sz val="16"/>
      <color theme="1"/>
      <name val="Akhbar MT"/>
      <charset val="178"/>
    </font>
    <font>
      <b/>
      <sz val="18"/>
      <color rgb="FFFF0000"/>
      <name val="Wingdings"/>
      <charset val="2"/>
    </font>
    <font>
      <b/>
      <sz val="16"/>
      <color rgb="FFFF0000"/>
      <name val="Akhbar MT"/>
      <charset val="178"/>
    </font>
    <font>
      <b/>
      <sz val="16"/>
      <color theme="1"/>
      <name val="Sakkal Majalla"/>
    </font>
    <font>
      <sz val="16"/>
      <color theme="1"/>
      <name val="Sakkal Majalla"/>
    </font>
    <font>
      <sz val="13.95"/>
      <color rgb="FF000000"/>
      <name val="Sakkal Majalla"/>
    </font>
    <font>
      <sz val="16"/>
      <color rgb="FF000000"/>
      <name val="Sakkal Majalla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6EFCE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6969"/>
        <bgColor indexed="64"/>
      </patternFill>
    </fill>
    <fill>
      <patternFill patternType="solid">
        <fgColor rgb="FFFFFF97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AF"/>
        <bgColor indexed="64"/>
      </patternFill>
    </fill>
    <fill>
      <patternFill patternType="solid">
        <fgColor rgb="FFFFFFAB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102">
    <xf numFmtId="0" fontId="0" fillId="0" borderId="0" xfId="0"/>
    <xf numFmtId="0" fontId="8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/>
    </xf>
    <xf numFmtId="1" fontId="0" fillId="0" borderId="1" xfId="0" applyNumberFormat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9" fontId="6" fillId="3" borderId="1" xfId="0" applyNumberFormat="1" applyFont="1" applyFill="1" applyBorder="1" applyAlignment="1">
      <alignment horizontal="center"/>
    </xf>
    <xf numFmtId="1" fontId="6" fillId="3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 readingOrder="2"/>
    </xf>
    <xf numFmtId="0" fontId="9" fillId="0" borderId="0" xfId="0" applyFont="1" applyAlignment="1">
      <alignment horizontal="right" vertical="center" readingOrder="2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" fontId="1" fillId="4" borderId="1" xfId="0" applyNumberFormat="1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1" fontId="1" fillId="5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1" fontId="1" fillId="6" borderId="1" xfId="0" applyNumberFormat="1" applyFont="1" applyFill="1" applyBorder="1" applyAlignment="1" applyProtection="1">
      <alignment horizontal="center" vertical="center"/>
      <protection locked="0"/>
    </xf>
    <xf numFmtId="0" fontId="1" fillId="6" borderId="1" xfId="0" applyFont="1" applyFill="1" applyBorder="1" applyAlignment="1" applyProtection="1">
      <alignment horizontal="center" vertical="center"/>
      <protection locked="0"/>
    </xf>
    <xf numFmtId="0" fontId="1" fillId="7" borderId="1" xfId="0" applyFont="1" applyFill="1" applyBorder="1" applyAlignment="1">
      <alignment horizontal="center" vertical="center"/>
    </xf>
    <xf numFmtId="9" fontId="1" fillId="7" borderId="1" xfId="0" applyNumberFormat="1" applyFont="1" applyFill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13" fillId="8" borderId="23" xfId="0" applyFont="1" applyFill="1" applyBorder="1" applyAlignment="1" applyProtection="1">
      <alignment horizontal="right" vertical="center"/>
      <protection locked="0"/>
    </xf>
    <xf numFmtId="0" fontId="13" fillId="8" borderId="24" xfId="0" applyFont="1" applyFill="1" applyBorder="1" applyAlignment="1" applyProtection="1">
      <alignment horizontal="right" vertical="center"/>
      <protection locked="0"/>
    </xf>
    <xf numFmtId="0" fontId="13" fillId="8" borderId="1" xfId="0" applyFont="1" applyFill="1" applyBorder="1" applyAlignment="1" applyProtection="1">
      <alignment horizontal="right" vertical="center"/>
      <protection locked="0"/>
    </xf>
    <xf numFmtId="0" fontId="13" fillId="8" borderId="20" xfId="0" applyFont="1" applyFill="1" applyBorder="1"/>
    <xf numFmtId="0" fontId="13" fillId="8" borderId="20" xfId="0" applyFont="1" applyFill="1" applyBorder="1" applyAlignment="1">
      <alignment horizontal="right" vertical="center" wrapText="1" readingOrder="2"/>
    </xf>
    <xf numFmtId="0" fontId="13" fillId="8" borderId="21" xfId="0" applyFont="1" applyFill="1" applyBorder="1" applyAlignment="1">
      <alignment horizontal="right" vertical="center" wrapText="1" readingOrder="2"/>
    </xf>
    <xf numFmtId="0" fontId="13" fillId="8" borderId="1" xfId="0" applyFont="1" applyFill="1" applyBorder="1"/>
    <xf numFmtId="0" fontId="13" fillId="8" borderId="1" xfId="0" applyFont="1" applyFill="1" applyBorder="1" applyAlignment="1">
      <alignment horizontal="right" vertical="center" wrapText="1" readingOrder="2"/>
    </xf>
    <xf numFmtId="0" fontId="13" fillId="8" borderId="23" xfId="0" applyFont="1" applyFill="1" applyBorder="1"/>
    <xf numFmtId="0" fontId="13" fillId="8" borderId="13" xfId="0" applyFont="1" applyFill="1" applyBorder="1"/>
    <xf numFmtId="0" fontId="13" fillId="8" borderId="26" xfId="0" applyFont="1" applyFill="1" applyBorder="1"/>
    <xf numFmtId="0" fontId="13" fillId="8" borderId="21" xfId="0" applyFont="1" applyFill="1" applyBorder="1"/>
    <xf numFmtId="0" fontId="14" fillId="0" borderId="0" xfId="0" applyFont="1"/>
    <xf numFmtId="0" fontId="13" fillId="8" borderId="14" xfId="0" applyFont="1" applyFill="1" applyBorder="1" applyAlignment="1" applyProtection="1">
      <alignment horizontal="right" vertical="center"/>
      <protection locked="0"/>
    </xf>
    <xf numFmtId="0" fontId="13" fillId="8" borderId="16" xfId="0" applyFont="1" applyFill="1" applyBorder="1"/>
    <xf numFmtId="0" fontId="4" fillId="2" borderId="5" xfId="1" applyFont="1" applyBorder="1" applyAlignment="1">
      <alignment horizontal="center" vertical="center"/>
    </xf>
    <xf numFmtId="0" fontId="4" fillId="2" borderId="6" xfId="1" applyFont="1" applyBorder="1" applyAlignment="1">
      <alignment horizontal="center" vertical="center"/>
    </xf>
    <xf numFmtId="0" fontId="4" fillId="2" borderId="7" xfId="1" applyFont="1" applyBorder="1" applyAlignment="1">
      <alignment horizontal="center" vertical="center"/>
    </xf>
    <xf numFmtId="0" fontId="4" fillId="2" borderId="8" xfId="1" applyFont="1" applyBorder="1" applyAlignment="1">
      <alignment horizontal="center" vertical="center"/>
    </xf>
    <xf numFmtId="0" fontId="4" fillId="2" borderId="0" xfId="1" applyFont="1" applyBorder="1" applyAlignment="1">
      <alignment horizontal="center" vertical="center"/>
    </xf>
    <xf numFmtId="0" fontId="4" fillId="2" borderId="9" xfId="1" applyFont="1" applyBorder="1" applyAlignment="1">
      <alignment horizontal="center" vertical="center"/>
    </xf>
    <xf numFmtId="0" fontId="5" fillId="2" borderId="8" xfId="1" applyFont="1" applyBorder="1" applyAlignment="1">
      <alignment horizontal="center" vertical="center"/>
    </xf>
    <xf numFmtId="0" fontId="5" fillId="2" borderId="0" xfId="1" applyFont="1" applyBorder="1" applyAlignment="1">
      <alignment horizontal="center" vertical="center"/>
    </xf>
    <xf numFmtId="0" fontId="5" fillId="2" borderId="9" xfId="1" applyFont="1" applyBorder="1" applyAlignment="1">
      <alignment horizontal="center" vertical="center"/>
    </xf>
    <xf numFmtId="0" fontId="5" fillId="2" borderId="10" xfId="1" applyFont="1" applyBorder="1" applyAlignment="1">
      <alignment horizontal="center" vertical="center"/>
    </xf>
    <xf numFmtId="0" fontId="5" fillId="2" borderId="11" xfId="1" applyFont="1" applyBorder="1" applyAlignment="1">
      <alignment horizontal="center" vertical="center"/>
    </xf>
    <xf numFmtId="0" fontId="5" fillId="2" borderId="12" xfId="1" applyFont="1" applyBorder="1" applyAlignment="1">
      <alignment horizontal="center" vertical="center"/>
    </xf>
    <xf numFmtId="0" fontId="4" fillId="2" borderId="10" xfId="1" applyFont="1" applyBorder="1" applyAlignment="1">
      <alignment horizontal="center" vertical="center"/>
    </xf>
    <xf numFmtId="0" fontId="4" fillId="2" borderId="11" xfId="1" applyFont="1" applyBorder="1" applyAlignment="1">
      <alignment horizontal="center" vertical="center"/>
    </xf>
    <xf numFmtId="0" fontId="4" fillId="2" borderId="12" xfId="1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2" fillId="8" borderId="25" xfId="0" applyFont="1" applyFill="1" applyBorder="1" applyAlignment="1" applyProtection="1">
      <alignment horizontal="center" vertical="center"/>
      <protection locked="0"/>
    </xf>
    <xf numFmtId="0" fontId="12" fillId="8" borderId="19" xfId="0" applyFont="1" applyFill="1" applyBorder="1" applyAlignment="1" applyProtection="1">
      <alignment horizontal="center" vertical="center"/>
      <protection locked="0"/>
    </xf>
    <xf numFmtId="0" fontId="12" fillId="8" borderId="22" xfId="0" applyFont="1" applyFill="1" applyBorder="1" applyAlignment="1" applyProtection="1">
      <alignment horizontal="center" vertical="center"/>
      <protection locked="0"/>
    </xf>
    <xf numFmtId="0" fontId="12" fillId="8" borderId="27" xfId="0" applyFont="1" applyFill="1" applyBorder="1" applyAlignment="1" applyProtection="1">
      <alignment horizontal="center" vertical="center"/>
      <protection locked="0"/>
    </xf>
    <xf numFmtId="0" fontId="12" fillId="8" borderId="18" xfId="0" applyFont="1" applyFill="1" applyBorder="1" applyAlignment="1" applyProtection="1">
      <alignment horizontal="center" vertical="center"/>
      <protection locked="0"/>
    </xf>
    <xf numFmtId="0" fontId="12" fillId="8" borderId="28" xfId="0" applyFont="1" applyFill="1" applyBorder="1" applyAlignment="1" applyProtection="1">
      <alignment horizontal="center" vertical="center"/>
      <protection locked="0"/>
    </xf>
    <xf numFmtId="0" fontId="12" fillId="8" borderId="30" xfId="0" applyFont="1" applyFill="1" applyBorder="1" applyAlignment="1" applyProtection="1">
      <alignment horizontal="center" vertical="center"/>
      <protection locked="0"/>
    </xf>
    <xf numFmtId="0" fontId="6" fillId="3" borderId="2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1" fontId="1" fillId="3" borderId="14" xfId="0" applyNumberFormat="1" applyFont="1" applyFill="1" applyBorder="1" applyAlignment="1">
      <alignment horizontal="center" vertical="center"/>
    </xf>
    <xf numFmtId="1" fontId="1" fillId="3" borderId="16" xfId="0" applyNumberFormat="1" applyFont="1" applyFill="1" applyBorder="1" applyAlignment="1">
      <alignment horizontal="center" vertical="center"/>
    </xf>
    <xf numFmtId="1" fontId="1" fillId="3" borderId="15" xfId="0" applyNumberFormat="1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12" fillId="9" borderId="19" xfId="0" applyFont="1" applyFill="1" applyBorder="1" applyAlignment="1" applyProtection="1">
      <alignment horizontal="center" vertical="center"/>
      <protection locked="0"/>
    </xf>
    <xf numFmtId="0" fontId="13" fillId="9" borderId="20" xfId="0" applyFont="1" applyFill="1" applyBorder="1" applyAlignment="1" applyProtection="1">
      <alignment horizontal="right" vertical="center"/>
      <protection locked="0"/>
    </xf>
    <xf numFmtId="0" fontId="13" fillId="9" borderId="21" xfId="0" applyFont="1" applyFill="1" applyBorder="1" applyAlignment="1" applyProtection="1">
      <alignment horizontal="right" vertical="center"/>
      <protection locked="0"/>
    </xf>
    <xf numFmtId="0" fontId="12" fillId="9" borderId="22" xfId="0" applyFont="1" applyFill="1" applyBorder="1" applyAlignment="1" applyProtection="1">
      <alignment horizontal="center" vertical="center"/>
      <protection locked="0"/>
    </xf>
    <xf numFmtId="0" fontId="13" fillId="9" borderId="1" xfId="0" applyFont="1" applyFill="1" applyBorder="1" applyAlignment="1" applyProtection="1">
      <alignment horizontal="right" vertical="center"/>
      <protection locked="0"/>
    </xf>
    <xf numFmtId="0" fontId="13" fillId="9" borderId="23" xfId="0" applyFont="1" applyFill="1" applyBorder="1" applyAlignment="1" applyProtection="1">
      <alignment horizontal="right" vertical="center"/>
      <protection locked="0"/>
    </xf>
    <xf numFmtId="0" fontId="0" fillId="9" borderId="23" xfId="0" applyFill="1" applyBorder="1"/>
    <xf numFmtId="0" fontId="12" fillId="9" borderId="25" xfId="0" applyFont="1" applyFill="1" applyBorder="1" applyAlignment="1" applyProtection="1">
      <alignment horizontal="center" vertical="center"/>
      <protection locked="0"/>
    </xf>
    <xf numFmtId="0" fontId="13" fillId="9" borderId="13" xfId="0" applyFont="1" applyFill="1" applyBorder="1" applyAlignment="1" applyProtection="1">
      <alignment horizontal="right" vertical="center"/>
      <protection locked="0"/>
    </xf>
    <xf numFmtId="0" fontId="13" fillId="9" borderId="26" xfId="0" applyFont="1" applyFill="1" applyBorder="1" applyAlignment="1" applyProtection="1">
      <alignment horizontal="right" vertical="center"/>
      <protection locked="0"/>
    </xf>
    <xf numFmtId="0" fontId="15" fillId="9" borderId="31" xfId="0" applyFont="1" applyFill="1" applyBorder="1"/>
    <xf numFmtId="0" fontId="12" fillId="9" borderId="27" xfId="0" applyFont="1" applyFill="1" applyBorder="1" applyAlignment="1" applyProtection="1">
      <alignment horizontal="center" vertical="center"/>
      <protection locked="0"/>
    </xf>
    <xf numFmtId="0" fontId="12" fillId="9" borderId="18" xfId="0" applyFont="1" applyFill="1" applyBorder="1" applyAlignment="1" applyProtection="1">
      <alignment horizontal="center" vertical="center"/>
      <protection locked="0"/>
    </xf>
    <xf numFmtId="0" fontId="12" fillId="9" borderId="19" xfId="0" applyFont="1" applyFill="1" applyBorder="1" applyAlignment="1" applyProtection="1">
      <alignment horizontal="center" vertical="center"/>
      <protection locked="0"/>
    </xf>
    <xf numFmtId="0" fontId="13" fillId="9" borderId="17" xfId="0" applyFont="1" applyFill="1" applyBorder="1" applyAlignment="1" applyProtection="1">
      <alignment horizontal="right" vertical="center"/>
      <protection locked="0"/>
    </xf>
    <xf numFmtId="0" fontId="13" fillId="9" borderId="29" xfId="0" applyFont="1" applyFill="1" applyBorder="1" applyAlignment="1" applyProtection="1">
      <alignment horizontal="right" vertical="center"/>
      <protection locked="0"/>
    </xf>
    <xf numFmtId="0" fontId="12" fillId="9" borderId="22" xfId="0" applyFont="1" applyFill="1" applyBorder="1" applyAlignment="1" applyProtection="1">
      <alignment horizontal="center" vertical="center"/>
      <protection locked="0"/>
    </xf>
    <xf numFmtId="0" fontId="13" fillId="9" borderId="14" xfId="0" applyFont="1" applyFill="1" applyBorder="1" applyAlignment="1" applyProtection="1">
      <alignment horizontal="right" vertical="center"/>
      <protection locked="0"/>
    </xf>
    <xf numFmtId="0" fontId="13" fillId="9" borderId="24" xfId="0" applyFont="1" applyFill="1" applyBorder="1" applyAlignment="1" applyProtection="1">
      <alignment horizontal="right" vertical="center"/>
      <protection locked="0"/>
    </xf>
    <xf numFmtId="0" fontId="12" fillId="9" borderId="28" xfId="0" applyFont="1" applyFill="1" applyBorder="1" applyAlignment="1" applyProtection="1">
      <alignment horizontal="center" vertical="center"/>
      <protection locked="0"/>
    </xf>
    <xf numFmtId="0" fontId="0" fillId="9" borderId="13" xfId="0" applyFill="1" applyBorder="1"/>
    <xf numFmtId="0" fontId="7" fillId="3" borderId="1" xfId="0" applyFont="1" applyFill="1" applyBorder="1" applyAlignment="1">
      <alignment horizontal="center" readingOrder="2"/>
    </xf>
  </cellXfs>
  <cellStyles count="2">
    <cellStyle name="جيد" xfId="1" builtinId="26"/>
    <cellStyle name="عادي" xfId="0" builtinId="0"/>
  </cellStyles>
  <dxfs count="0"/>
  <tableStyles count="0" defaultTableStyle="TableStyleMedium2" defaultPivotStyle="PivotStyleLight16"/>
  <colors>
    <mruColors>
      <color rgb="FFFFFFAF"/>
      <color rgb="FFFFFF97"/>
      <color rgb="FFFFFF66"/>
      <color rgb="FFC6EFCE"/>
      <color rgb="FF000000"/>
      <color rgb="FFFF6969"/>
      <color rgb="FFD9E1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نسق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showGridLines="0" rightToLeft="1" zoomScale="75" zoomScaleNormal="75" workbookViewId="0">
      <selection activeCell="K13" sqref="K13"/>
    </sheetView>
  </sheetViews>
  <sheetFormatPr defaultRowHeight="14.25" x14ac:dyDescent="0.2"/>
  <sheetData>
    <row r="1" spans="1:11" ht="14.1" customHeight="1" x14ac:dyDescent="0.2">
      <c r="A1" s="43" t="s">
        <v>2</v>
      </c>
      <c r="B1" s="44"/>
      <c r="C1" s="44"/>
      <c r="D1" s="44"/>
      <c r="E1" s="44"/>
      <c r="F1" s="44"/>
      <c r="G1" s="44"/>
      <c r="H1" s="44"/>
      <c r="I1" s="44"/>
      <c r="J1" s="44"/>
      <c r="K1" s="45"/>
    </row>
    <row r="2" spans="1:11" ht="14.1" customHeight="1" x14ac:dyDescent="0.2">
      <c r="A2" s="46"/>
      <c r="B2" s="47"/>
      <c r="C2" s="47"/>
      <c r="D2" s="47"/>
      <c r="E2" s="47"/>
      <c r="F2" s="47"/>
      <c r="G2" s="47"/>
      <c r="H2" s="47"/>
      <c r="I2" s="47"/>
      <c r="J2" s="47"/>
      <c r="K2" s="48"/>
    </row>
    <row r="3" spans="1:11" ht="14.1" customHeight="1" x14ac:dyDescent="0.2">
      <c r="A3" s="46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8"/>
    </row>
    <row r="4" spans="1:11" ht="14.1" customHeight="1" x14ac:dyDescent="0.2">
      <c r="A4" s="46"/>
      <c r="B4" s="47"/>
      <c r="C4" s="47"/>
      <c r="D4" s="47"/>
      <c r="E4" s="47"/>
      <c r="F4" s="47"/>
      <c r="G4" s="47"/>
      <c r="H4" s="47"/>
      <c r="I4" s="47"/>
      <c r="J4" s="47"/>
      <c r="K4" s="48"/>
    </row>
    <row r="5" spans="1:11" ht="14.1" customHeight="1" x14ac:dyDescent="0.2">
      <c r="A5" s="49">
        <v>1446</v>
      </c>
      <c r="B5" s="50"/>
      <c r="C5" s="50"/>
      <c r="D5" s="50"/>
      <c r="E5" s="50"/>
      <c r="F5" s="50"/>
      <c r="G5" s="50"/>
      <c r="H5" s="50"/>
      <c r="I5" s="50"/>
      <c r="J5" s="50"/>
      <c r="K5" s="51"/>
    </row>
    <row r="6" spans="1:11" ht="14.1" customHeight="1" x14ac:dyDescent="0.2">
      <c r="A6" s="52"/>
      <c r="B6" s="53"/>
      <c r="C6" s="53"/>
      <c r="D6" s="53"/>
      <c r="E6" s="53"/>
      <c r="F6" s="53"/>
      <c r="G6" s="53"/>
      <c r="H6" s="53"/>
      <c r="I6" s="53"/>
      <c r="J6" s="53"/>
      <c r="K6" s="54"/>
    </row>
    <row r="9" spans="1:11" ht="14.1" customHeight="1" x14ac:dyDescent="0.2">
      <c r="B9" s="43" t="s">
        <v>0</v>
      </c>
      <c r="C9" s="44"/>
      <c r="D9" s="44"/>
      <c r="E9" s="44"/>
      <c r="F9" s="44"/>
      <c r="G9" s="44"/>
      <c r="H9" s="44"/>
      <c r="I9" s="44"/>
      <c r="J9" s="45"/>
    </row>
    <row r="10" spans="1:11" ht="14.1" customHeight="1" x14ac:dyDescent="0.2">
      <c r="B10" s="55"/>
      <c r="C10" s="56"/>
      <c r="D10" s="56"/>
      <c r="E10" s="56"/>
      <c r="F10" s="56"/>
      <c r="G10" s="56"/>
      <c r="H10" s="56"/>
      <c r="I10" s="56"/>
      <c r="J10" s="57"/>
    </row>
    <row r="12" spans="1:11" ht="27.75" x14ac:dyDescent="0.2">
      <c r="A12" s="11" t="s">
        <v>23</v>
      </c>
    </row>
    <row r="13" spans="1:11" ht="26.25" x14ac:dyDescent="0.2">
      <c r="A13" s="10" t="s">
        <v>35</v>
      </c>
    </row>
    <row r="14" spans="1:11" ht="26.25" x14ac:dyDescent="0.2">
      <c r="A14" s="10" t="s">
        <v>24</v>
      </c>
    </row>
    <row r="15" spans="1:11" ht="26.25" x14ac:dyDescent="0.2">
      <c r="A15" s="10" t="s">
        <v>25</v>
      </c>
    </row>
    <row r="16" spans="1:11" ht="26.25" x14ac:dyDescent="0.2">
      <c r="A16" s="10" t="s">
        <v>26</v>
      </c>
    </row>
    <row r="17" spans="1:1" ht="26.25" x14ac:dyDescent="0.2">
      <c r="A17" s="10" t="s">
        <v>27</v>
      </c>
    </row>
    <row r="18" spans="1:1" ht="26.25" x14ac:dyDescent="0.2">
      <c r="A18" s="10" t="s">
        <v>28</v>
      </c>
    </row>
    <row r="19" spans="1:1" ht="26.25" x14ac:dyDescent="0.2">
      <c r="A19" s="10" t="s">
        <v>36</v>
      </c>
    </row>
    <row r="20" spans="1:1" ht="26.25" x14ac:dyDescent="0.2">
      <c r="A20" s="10" t="s">
        <v>29</v>
      </c>
    </row>
    <row r="21" spans="1:1" ht="26.25" x14ac:dyDescent="0.2">
      <c r="A21" s="10" t="s">
        <v>30</v>
      </c>
    </row>
    <row r="22" spans="1:1" ht="26.25" x14ac:dyDescent="0.2">
      <c r="A22" s="10" t="s">
        <v>31</v>
      </c>
    </row>
    <row r="23" spans="1:1" ht="26.25" x14ac:dyDescent="0.2">
      <c r="A23" s="10" t="s">
        <v>37</v>
      </c>
    </row>
    <row r="24" spans="1:1" ht="26.25" x14ac:dyDescent="0.2">
      <c r="A24" s="10" t="s">
        <v>32</v>
      </c>
    </row>
    <row r="25" spans="1:1" ht="26.25" x14ac:dyDescent="0.2">
      <c r="A25" s="10" t="s">
        <v>33</v>
      </c>
    </row>
    <row r="26" spans="1:1" ht="26.25" x14ac:dyDescent="0.2">
      <c r="A26" s="10" t="s">
        <v>34</v>
      </c>
    </row>
  </sheetData>
  <mergeCells count="4">
    <mergeCell ref="A1:K2"/>
    <mergeCell ref="A3:K4"/>
    <mergeCell ref="A5:K6"/>
    <mergeCell ref="B9:J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2:L19"/>
  <sheetViews>
    <sheetView showGridLines="0" rightToLeft="1" topLeftCell="A4" zoomScale="75" zoomScaleNormal="75" workbookViewId="0">
      <selection activeCell="E7" sqref="E7"/>
    </sheetView>
  </sheetViews>
  <sheetFormatPr defaultRowHeight="14.25" x14ac:dyDescent="0.2"/>
  <cols>
    <col min="4" max="7" width="19.625" customWidth="1"/>
    <col min="8" max="9" width="15.75" customWidth="1"/>
  </cols>
  <sheetData>
    <row r="2" spans="4:10" ht="47.1" customHeight="1" x14ac:dyDescent="0.2">
      <c r="E2" s="58" t="s">
        <v>9</v>
      </c>
      <c r="F2" s="59"/>
      <c r="G2" s="59"/>
      <c r="H2" s="59"/>
      <c r="I2" s="60"/>
    </row>
    <row r="4" spans="4:10" s="1" customFormat="1" ht="30" customHeight="1" x14ac:dyDescent="0.3"/>
    <row r="5" spans="4:10" s="1" customFormat="1" ht="30" customHeight="1" x14ac:dyDescent="0.75">
      <c r="D5" s="2" t="s">
        <v>3</v>
      </c>
      <c r="E5" s="24" t="s">
        <v>67</v>
      </c>
      <c r="H5" s="61" t="s">
        <v>41</v>
      </c>
      <c r="I5" s="63" t="s">
        <v>8</v>
      </c>
    </row>
    <row r="6" spans="4:10" s="1" customFormat="1" ht="30" customHeight="1" x14ac:dyDescent="0.75">
      <c r="D6" s="2" t="s">
        <v>4</v>
      </c>
      <c r="E6" s="24" t="s">
        <v>68</v>
      </c>
      <c r="H6" s="62"/>
      <c r="I6" s="64"/>
    </row>
    <row r="7" spans="4:10" s="1" customFormat="1" ht="30" customHeight="1" x14ac:dyDescent="0.75">
      <c r="D7" s="2" t="s">
        <v>5</v>
      </c>
      <c r="E7" s="24" t="s">
        <v>69</v>
      </c>
      <c r="H7" s="23">
        <v>35</v>
      </c>
      <c r="I7" s="23">
        <v>40</v>
      </c>
    </row>
    <row r="8" spans="4:10" s="1" customFormat="1" ht="30" customHeight="1" x14ac:dyDescent="0.75">
      <c r="D8" s="2" t="s">
        <v>6</v>
      </c>
      <c r="E8" s="101" t="s">
        <v>166</v>
      </c>
    </row>
    <row r="12" spans="4:10" ht="30" customHeight="1" x14ac:dyDescent="0.2">
      <c r="D12" s="18" t="s">
        <v>43</v>
      </c>
      <c r="E12" s="18" t="s">
        <v>10</v>
      </c>
      <c r="F12" s="18" t="s">
        <v>42</v>
      </c>
      <c r="G12" s="18" t="s">
        <v>22</v>
      </c>
    </row>
    <row r="13" spans="4:10" ht="30" customHeight="1" x14ac:dyDescent="0.2">
      <c r="D13" s="17" t="s">
        <v>160</v>
      </c>
      <c r="E13" s="23">
        <v>8</v>
      </c>
      <c r="F13" s="22">
        <f>IF(E19=0,0, E13/E19*H7)</f>
        <v>4.5901639344262302</v>
      </c>
      <c r="G13" s="22">
        <f>IF(E19=0,0, E13/E19*I7)</f>
        <v>5.2459016393442628</v>
      </c>
    </row>
    <row r="14" spans="4:10" ht="30" customHeight="1" x14ac:dyDescent="0.2">
      <c r="D14" s="17" t="s">
        <v>161</v>
      </c>
      <c r="E14" s="23">
        <v>8</v>
      </c>
      <c r="F14" s="22">
        <f>IF(E19=0,0, E14/E19*H7)</f>
        <v>4.5901639344262302</v>
      </c>
      <c r="G14" s="22">
        <f>IF(E19=0,0, E14/E19*I7)</f>
        <v>5.2459016393442628</v>
      </c>
    </row>
    <row r="15" spans="4:10" ht="30" customHeight="1" x14ac:dyDescent="0.2">
      <c r="D15" s="17" t="s">
        <v>162</v>
      </c>
      <c r="E15" s="23">
        <v>12</v>
      </c>
      <c r="F15" s="22">
        <f>IF(E19=0,0, E15/E19*H7)</f>
        <v>6.8852459016393439</v>
      </c>
      <c r="G15" s="22">
        <f>IF(E19=0,0, E15/E19*I7)</f>
        <v>7.8688524590163933</v>
      </c>
      <c r="J15" t="s">
        <v>67</v>
      </c>
    </row>
    <row r="16" spans="4:10" ht="30" customHeight="1" x14ac:dyDescent="0.2">
      <c r="D16" s="17" t="s">
        <v>163</v>
      </c>
      <c r="E16" s="23">
        <v>11</v>
      </c>
      <c r="F16" s="22">
        <f>IF(E19=0,0, E16/E19*H7)</f>
        <v>6.3114754098360661</v>
      </c>
      <c r="G16" s="22">
        <f>IF(E19=0,0, E16/E19*I7)</f>
        <v>7.2131147540983607</v>
      </c>
    </row>
    <row r="17" spans="4:12" ht="30" customHeight="1" x14ac:dyDescent="0.2">
      <c r="D17" s="17" t="s">
        <v>164</v>
      </c>
      <c r="E17" s="23">
        <v>8</v>
      </c>
      <c r="F17" s="22">
        <f>IF(E19=0,0, E17/E19*H7)</f>
        <v>4.5901639344262302</v>
      </c>
      <c r="G17" s="22">
        <f>IF(E19=0,0, E17/E19*I7)</f>
        <v>5.2459016393442628</v>
      </c>
    </row>
    <row r="18" spans="4:12" ht="30" customHeight="1" x14ac:dyDescent="0.2">
      <c r="D18" s="17" t="s">
        <v>165</v>
      </c>
      <c r="E18" s="23">
        <v>14</v>
      </c>
      <c r="F18" s="22">
        <f>IF(E19=0,0, E18/E19*H7)</f>
        <v>8.0327868852459012</v>
      </c>
      <c r="G18" s="22">
        <f>IF(E19=0,0, E18/E19*I7)</f>
        <v>9.1803278688524586</v>
      </c>
    </row>
    <row r="19" spans="4:12" ht="30" customHeight="1" x14ac:dyDescent="0.2">
      <c r="D19" s="17" t="s">
        <v>16</v>
      </c>
      <c r="E19" s="9">
        <f>SUM(E13:E18)</f>
        <v>61</v>
      </c>
      <c r="F19" s="9">
        <f>SUM(F13:F18)</f>
        <v>35</v>
      </c>
      <c r="G19" s="9">
        <f>SUM(G13:G18)</f>
        <v>40</v>
      </c>
      <c r="H19" s="12" t="s">
        <v>38</v>
      </c>
      <c r="I19" s="13" t="s">
        <v>39</v>
      </c>
      <c r="J19" s="13"/>
      <c r="K19" s="13"/>
      <c r="L19" s="13"/>
    </row>
  </sheetData>
  <mergeCells count="3">
    <mergeCell ref="E2:I2"/>
    <mergeCell ref="H5:H6"/>
    <mergeCell ref="I5:I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6EFCE"/>
  </sheetPr>
  <dimension ref="A2:I14"/>
  <sheetViews>
    <sheetView rightToLeft="1" zoomScale="70" zoomScaleNormal="70" workbookViewId="0">
      <selection activeCell="B17" sqref="B17"/>
    </sheetView>
  </sheetViews>
  <sheetFormatPr defaultRowHeight="14.25" x14ac:dyDescent="0.2"/>
  <cols>
    <col min="1" max="1" width="30.625" customWidth="1"/>
    <col min="2" max="2" width="50.625" customWidth="1"/>
    <col min="3" max="3" width="70.625" customWidth="1"/>
    <col min="4" max="4" width="56.125" customWidth="1"/>
  </cols>
  <sheetData>
    <row r="2" spans="1:9" ht="24.95" customHeight="1" x14ac:dyDescent="0.2">
      <c r="B2" s="17" t="s">
        <v>44</v>
      </c>
      <c r="C2" s="23" t="s">
        <v>64</v>
      </c>
    </row>
    <row r="3" spans="1:9" ht="24.95" customHeight="1" x14ac:dyDescent="0.2">
      <c r="B3" s="17" t="s">
        <v>10</v>
      </c>
      <c r="C3" s="4">
        <v>8</v>
      </c>
    </row>
    <row r="5" spans="1:9" ht="27.95" customHeight="1" x14ac:dyDescent="0.2">
      <c r="A5" s="65" t="s">
        <v>11</v>
      </c>
      <c r="B5" s="65" t="s">
        <v>46</v>
      </c>
      <c r="C5" s="65"/>
      <c r="D5" s="65"/>
      <c r="G5" s="65" t="s">
        <v>45</v>
      </c>
      <c r="H5" s="65"/>
      <c r="I5" s="65"/>
    </row>
    <row r="6" spans="1:9" ht="28.5" thickBot="1" x14ac:dyDescent="0.25">
      <c r="A6" s="63"/>
      <c r="B6" s="18" t="s">
        <v>12</v>
      </c>
      <c r="C6" s="18" t="s">
        <v>13</v>
      </c>
      <c r="D6" s="18" t="s">
        <v>14</v>
      </c>
      <c r="G6" s="17" t="s">
        <v>12</v>
      </c>
      <c r="H6" s="17" t="s">
        <v>13</v>
      </c>
      <c r="I6" s="17" t="s">
        <v>14</v>
      </c>
    </row>
    <row r="7" spans="1:9" ht="26.1" customHeight="1" x14ac:dyDescent="0.5">
      <c r="A7" s="69" t="s">
        <v>47</v>
      </c>
      <c r="B7" s="31" t="s">
        <v>48</v>
      </c>
      <c r="C7" s="32" t="s">
        <v>70</v>
      </c>
      <c r="D7" s="33" t="s">
        <v>80</v>
      </c>
      <c r="G7" s="3">
        <f>COUNTA(B7:B14)</f>
        <v>8</v>
      </c>
      <c r="H7" s="3">
        <f>COUNTA(C7:C14)</f>
        <v>4</v>
      </c>
      <c r="I7" s="3">
        <f>COUNTA(D7:D14)</f>
        <v>6</v>
      </c>
    </row>
    <row r="8" spans="1:9" ht="26.1" customHeight="1" x14ac:dyDescent="0.5">
      <c r="A8" s="70"/>
      <c r="B8" s="34" t="s">
        <v>49</v>
      </c>
      <c r="C8" s="35"/>
      <c r="D8" s="36" t="s">
        <v>71</v>
      </c>
    </row>
    <row r="9" spans="1:9" ht="26.1" customHeight="1" x14ac:dyDescent="0.5">
      <c r="A9" s="70"/>
      <c r="B9" s="34" t="s">
        <v>50</v>
      </c>
      <c r="C9" s="34" t="s">
        <v>73</v>
      </c>
      <c r="D9" s="36" t="s">
        <v>72</v>
      </c>
    </row>
    <row r="10" spans="1:9" ht="26.45" customHeight="1" x14ac:dyDescent="0.5">
      <c r="A10" s="70"/>
      <c r="B10" s="34" t="s">
        <v>79</v>
      </c>
      <c r="C10" s="34"/>
      <c r="D10" s="36" t="s">
        <v>76</v>
      </c>
    </row>
    <row r="11" spans="1:9" ht="26.1" customHeight="1" thickBot="1" x14ac:dyDescent="0.55000000000000004">
      <c r="A11" s="70"/>
      <c r="B11" s="34" t="s">
        <v>51</v>
      </c>
      <c r="C11" s="34"/>
      <c r="D11" s="36"/>
    </row>
    <row r="12" spans="1:9" ht="26.1" customHeight="1" x14ac:dyDescent="0.5">
      <c r="A12" s="67" t="s">
        <v>52</v>
      </c>
      <c r="B12" s="31" t="s">
        <v>74</v>
      </c>
      <c r="C12" s="31" t="s">
        <v>81</v>
      </c>
      <c r="D12" s="39" t="s">
        <v>75</v>
      </c>
    </row>
    <row r="13" spans="1:9" ht="26.45" customHeight="1" x14ac:dyDescent="0.5">
      <c r="A13" s="68"/>
      <c r="B13" s="34" t="s">
        <v>53</v>
      </c>
      <c r="C13" s="34" t="s">
        <v>54</v>
      </c>
      <c r="D13" s="36" t="s">
        <v>55</v>
      </c>
    </row>
    <row r="14" spans="1:9" ht="26.1" customHeight="1" thickBot="1" x14ac:dyDescent="0.55000000000000004">
      <c r="A14" s="66"/>
      <c r="B14" s="37" t="s">
        <v>82</v>
      </c>
      <c r="C14" s="37"/>
      <c r="D14" s="38"/>
    </row>
  </sheetData>
  <mergeCells count="5">
    <mergeCell ref="A5:A6"/>
    <mergeCell ref="B5:D5"/>
    <mergeCell ref="G5:I5"/>
    <mergeCell ref="A7:A11"/>
    <mergeCell ref="A12:A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6EFCE"/>
  </sheetPr>
  <dimension ref="A2:I18"/>
  <sheetViews>
    <sheetView rightToLeft="1" zoomScale="75" zoomScaleNormal="75" workbookViewId="0">
      <selection activeCell="C18" sqref="C18"/>
    </sheetView>
  </sheetViews>
  <sheetFormatPr defaultRowHeight="14.25" x14ac:dyDescent="0.2"/>
  <cols>
    <col min="1" max="1" width="30.625" customWidth="1"/>
    <col min="2" max="4" width="50.625" customWidth="1"/>
  </cols>
  <sheetData>
    <row r="2" spans="1:9" ht="24.95" customHeight="1" x14ac:dyDescent="0.2">
      <c r="B2" s="17" t="s">
        <v>44</v>
      </c>
      <c r="C2" s="23" t="s">
        <v>65</v>
      </c>
    </row>
    <row r="3" spans="1:9" ht="24.95" customHeight="1" x14ac:dyDescent="0.2">
      <c r="B3" s="17" t="s">
        <v>10</v>
      </c>
      <c r="C3" s="4">
        <v>8</v>
      </c>
    </row>
    <row r="5" spans="1:9" ht="27.95" customHeight="1" x14ac:dyDescent="0.2">
      <c r="A5" s="65" t="s">
        <v>11</v>
      </c>
      <c r="B5" s="65" t="s">
        <v>46</v>
      </c>
      <c r="C5" s="65"/>
      <c r="D5" s="65"/>
      <c r="G5" s="65" t="s">
        <v>45</v>
      </c>
      <c r="H5" s="65"/>
      <c r="I5" s="65"/>
    </row>
    <row r="6" spans="1:9" ht="28.5" thickBot="1" x14ac:dyDescent="0.25">
      <c r="A6" s="63"/>
      <c r="B6" s="18" t="s">
        <v>12</v>
      </c>
      <c r="C6" s="18" t="s">
        <v>13</v>
      </c>
      <c r="D6" s="18" t="s">
        <v>14</v>
      </c>
      <c r="G6" s="17" t="s">
        <v>12</v>
      </c>
      <c r="H6" s="17" t="s">
        <v>13</v>
      </c>
      <c r="I6" s="17" t="s">
        <v>14</v>
      </c>
    </row>
    <row r="7" spans="1:9" ht="26.1" customHeight="1" x14ac:dyDescent="0.5">
      <c r="A7" s="69" t="s">
        <v>56</v>
      </c>
      <c r="B7" s="31" t="s">
        <v>57</v>
      </c>
      <c r="C7" s="34" t="s">
        <v>77</v>
      </c>
      <c r="D7" s="39" t="s">
        <v>84</v>
      </c>
      <c r="G7" s="3">
        <f>COUNTA(B7:B16)</f>
        <v>4</v>
      </c>
      <c r="H7" s="3">
        <f>COUNTA(C7:C16)</f>
        <v>7</v>
      </c>
      <c r="I7" s="3">
        <f>COUNTA(D7:D16)</f>
        <v>4</v>
      </c>
    </row>
    <row r="8" spans="1:9" ht="26.1" customHeight="1" x14ac:dyDescent="0.5">
      <c r="A8" s="70"/>
      <c r="B8" s="34" t="s">
        <v>83</v>
      </c>
      <c r="C8" s="34" t="s">
        <v>66</v>
      </c>
      <c r="D8" s="28" t="s">
        <v>85</v>
      </c>
    </row>
    <row r="9" spans="1:9" ht="26.1" customHeight="1" x14ac:dyDescent="0.5">
      <c r="A9" s="70"/>
      <c r="B9" s="35"/>
      <c r="C9" s="34" t="s">
        <v>58</v>
      </c>
      <c r="D9" s="28"/>
    </row>
    <row r="10" spans="1:9" ht="26.45" customHeight="1" x14ac:dyDescent="0.5">
      <c r="A10" s="70"/>
      <c r="B10" s="30"/>
      <c r="C10" s="34" t="s">
        <v>88</v>
      </c>
      <c r="D10" s="28"/>
    </row>
    <row r="11" spans="1:9" ht="26.1" customHeight="1" x14ac:dyDescent="0.5">
      <c r="A11" s="70"/>
      <c r="B11" s="30"/>
      <c r="C11" s="34" t="s">
        <v>86</v>
      </c>
      <c r="D11" s="28"/>
    </row>
    <row r="12" spans="1:9" ht="26.1" customHeight="1" x14ac:dyDescent="0.5">
      <c r="A12" s="70"/>
      <c r="B12" s="30"/>
      <c r="C12" s="34" t="s">
        <v>59</v>
      </c>
      <c r="D12" s="28"/>
    </row>
    <row r="13" spans="1:9" ht="26.1" customHeight="1" thickBot="1" x14ac:dyDescent="0.55000000000000004">
      <c r="A13" s="72"/>
      <c r="B13" s="41"/>
      <c r="C13" s="42"/>
      <c r="D13" s="29"/>
    </row>
    <row r="14" spans="1:9" ht="26.45" customHeight="1" x14ac:dyDescent="0.5">
      <c r="A14" s="69" t="s">
        <v>60</v>
      </c>
      <c r="B14" s="31" t="s">
        <v>61</v>
      </c>
      <c r="C14" s="31"/>
      <c r="D14" s="39" t="s">
        <v>63</v>
      </c>
    </row>
    <row r="15" spans="1:9" ht="26.1" customHeight="1" x14ac:dyDescent="0.5">
      <c r="A15" s="70"/>
      <c r="B15" s="34" t="s">
        <v>62</v>
      </c>
      <c r="C15" s="34" t="s">
        <v>78</v>
      </c>
      <c r="D15" s="36" t="s">
        <v>87</v>
      </c>
    </row>
    <row r="16" spans="1:9" ht="26.1" customHeight="1" thickBot="1" x14ac:dyDescent="0.55000000000000004">
      <c r="A16" s="71"/>
      <c r="B16" s="37"/>
      <c r="C16" s="37"/>
      <c r="D16" s="38"/>
    </row>
    <row r="18" spans="4:4" ht="21.75" x14ac:dyDescent="0.5">
      <c r="D18" s="40"/>
    </row>
  </sheetData>
  <mergeCells count="5">
    <mergeCell ref="A5:A6"/>
    <mergeCell ref="B5:D5"/>
    <mergeCell ref="G5:I5"/>
    <mergeCell ref="A7:A13"/>
    <mergeCell ref="A14:A1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6E2A0-4541-4505-B6CC-D12822695957}">
  <dimension ref="A2:I34"/>
  <sheetViews>
    <sheetView rightToLeft="1" topLeftCell="C1" workbookViewId="0">
      <selection sqref="A1:XFD1048576"/>
    </sheetView>
  </sheetViews>
  <sheetFormatPr defaultRowHeight="14.25" x14ac:dyDescent="0.2"/>
  <cols>
    <col min="1" max="1" width="30.625" customWidth="1"/>
    <col min="2" max="3" width="50.625" customWidth="1"/>
    <col min="4" max="4" width="59.625" customWidth="1"/>
  </cols>
  <sheetData>
    <row r="2" spans="1:9" ht="27.75" x14ac:dyDescent="0.2">
      <c r="B2" s="17" t="s">
        <v>44</v>
      </c>
      <c r="C2" s="23" t="s">
        <v>89</v>
      </c>
    </row>
    <row r="3" spans="1:9" ht="27.75" x14ac:dyDescent="0.2">
      <c r="B3" s="17" t="s">
        <v>10</v>
      </c>
      <c r="C3" s="4">
        <v>12</v>
      </c>
    </row>
    <row r="5" spans="1:9" ht="27.75" x14ac:dyDescent="0.2">
      <c r="A5" s="65" t="s">
        <v>11</v>
      </c>
      <c r="B5" s="65" t="s">
        <v>46</v>
      </c>
      <c r="C5" s="65"/>
      <c r="D5" s="65"/>
      <c r="G5" s="65" t="s">
        <v>45</v>
      </c>
      <c r="H5" s="65"/>
      <c r="I5" s="65"/>
    </row>
    <row r="6" spans="1:9" ht="28.5" thickBot="1" x14ac:dyDescent="0.25">
      <c r="A6" s="63"/>
      <c r="B6" s="18" t="s">
        <v>12</v>
      </c>
      <c r="C6" s="18" t="s">
        <v>13</v>
      </c>
      <c r="D6" s="18" t="s">
        <v>14</v>
      </c>
      <c r="G6" s="17" t="s">
        <v>12</v>
      </c>
      <c r="H6" s="17" t="s">
        <v>13</v>
      </c>
      <c r="I6" s="17" t="s">
        <v>14</v>
      </c>
    </row>
    <row r="7" spans="1:9" ht="23.25" x14ac:dyDescent="0.2">
      <c r="A7" s="80" t="s">
        <v>90</v>
      </c>
      <c r="B7" s="81" t="s">
        <v>91</v>
      </c>
      <c r="C7" s="81" t="s">
        <v>92</v>
      </c>
      <c r="D7" s="82" t="s">
        <v>93</v>
      </c>
      <c r="G7" s="3">
        <f>COUNTA(B7:B34)</f>
        <v>5</v>
      </c>
      <c r="H7" s="3">
        <f>COUNTA(C7:C34)</f>
        <v>4</v>
      </c>
      <c r="I7" s="3">
        <f>COUNTA(D7:D34)</f>
        <v>3</v>
      </c>
    </row>
    <row r="8" spans="1:9" ht="23.25" x14ac:dyDescent="0.2">
      <c r="A8" s="83"/>
      <c r="B8" s="84" t="s">
        <v>94</v>
      </c>
      <c r="C8" s="84" t="s">
        <v>95</v>
      </c>
      <c r="D8" s="85"/>
      <c r="G8" s="27"/>
      <c r="H8" s="27"/>
      <c r="I8" s="27"/>
    </row>
    <row r="9" spans="1:9" ht="24" thickBot="1" x14ac:dyDescent="0.25">
      <c r="A9" s="83"/>
      <c r="B9" s="84" t="s">
        <v>96</v>
      </c>
      <c r="C9" s="84" t="s">
        <v>97</v>
      </c>
      <c r="D9" s="85"/>
      <c r="G9" s="27"/>
      <c r="H9" s="27"/>
      <c r="I9" s="27"/>
    </row>
    <row r="10" spans="1:9" ht="23.25" x14ac:dyDescent="0.2">
      <c r="A10" s="80" t="s">
        <v>98</v>
      </c>
      <c r="B10" s="81"/>
      <c r="C10" s="81"/>
      <c r="D10" s="82" t="s">
        <v>99</v>
      </c>
    </row>
    <row r="11" spans="1:9" ht="23.25" x14ac:dyDescent="0.2">
      <c r="A11" s="83"/>
      <c r="B11" s="84" t="s">
        <v>100</v>
      </c>
      <c r="C11" s="84" t="s">
        <v>101</v>
      </c>
      <c r="D11" s="85" t="s">
        <v>102</v>
      </c>
    </row>
    <row r="12" spans="1:9" ht="23.25" x14ac:dyDescent="0.2">
      <c r="A12" s="83"/>
      <c r="B12" s="84" t="s">
        <v>103</v>
      </c>
      <c r="C12" s="84"/>
      <c r="D12" s="86"/>
    </row>
    <row r="13" spans="1:9" ht="24" thickBot="1" x14ac:dyDescent="0.25">
      <c r="A13" s="87"/>
      <c r="B13" s="88"/>
      <c r="C13" s="88"/>
      <c r="D13" s="89"/>
    </row>
    <row r="14" spans="1:9" ht="26.1" customHeight="1" x14ac:dyDescent="0.2"/>
    <row r="15" spans="1:9" ht="26.1" customHeight="1" x14ac:dyDescent="0.2"/>
    <row r="16" spans="1:9" ht="26.1" customHeight="1" x14ac:dyDescent="0.2"/>
    <row r="17" customFormat="1" ht="26.45" customHeight="1" x14ac:dyDescent="0.2"/>
    <row r="18" customFormat="1" ht="26.1" customHeight="1" x14ac:dyDescent="0.2"/>
    <row r="19" customFormat="1" ht="26.1" customHeight="1" x14ac:dyDescent="0.2"/>
    <row r="20" customFormat="1" ht="26.1" customHeight="1" x14ac:dyDescent="0.2"/>
    <row r="21" customFormat="1" ht="26.45" customHeight="1" x14ac:dyDescent="0.2"/>
    <row r="22" customFormat="1" ht="26.1" customHeight="1" x14ac:dyDescent="0.2"/>
    <row r="23" customFormat="1" ht="26.1" customHeight="1" x14ac:dyDescent="0.2"/>
    <row r="24" customFormat="1" ht="26.1" customHeight="1" x14ac:dyDescent="0.2"/>
    <row r="25" customFormat="1" ht="26.1" customHeight="1" x14ac:dyDescent="0.2"/>
    <row r="26" customFormat="1" ht="26.1" customHeight="1" x14ac:dyDescent="0.2"/>
    <row r="27" customFormat="1" ht="26.45" customHeight="1" x14ac:dyDescent="0.2"/>
    <row r="28" customFormat="1" ht="26.1" customHeight="1" x14ac:dyDescent="0.2"/>
    <row r="29" customFormat="1" ht="26.1" customHeight="1" x14ac:dyDescent="0.2"/>
    <row r="30" customFormat="1" ht="26.1" customHeight="1" x14ac:dyDescent="0.2"/>
    <row r="31" customFormat="1" ht="26.1" customHeight="1" x14ac:dyDescent="0.2"/>
    <row r="32" customFormat="1" ht="26.1" customHeight="1" x14ac:dyDescent="0.2"/>
    <row r="33" customFormat="1" ht="26.1" customHeight="1" x14ac:dyDescent="0.2"/>
    <row r="34" customFormat="1" ht="26.45" customHeight="1" x14ac:dyDescent="0.2"/>
  </sheetData>
  <mergeCells count="5">
    <mergeCell ref="A5:A6"/>
    <mergeCell ref="B5:D5"/>
    <mergeCell ref="G5:I5"/>
    <mergeCell ref="A7:A9"/>
    <mergeCell ref="A10:A1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A5726-3ACB-4C14-A7F2-779278F00030}">
  <dimension ref="A2:I15"/>
  <sheetViews>
    <sheetView rightToLeft="1" topLeftCell="C1" workbookViewId="0">
      <selection activeCell="C3" sqref="C3"/>
    </sheetView>
  </sheetViews>
  <sheetFormatPr defaultRowHeight="14.25" x14ac:dyDescent="0.2"/>
  <cols>
    <col min="1" max="1" width="30.625" customWidth="1"/>
    <col min="2" max="2" width="50.625" customWidth="1"/>
    <col min="3" max="3" width="90.125" customWidth="1"/>
    <col min="4" max="4" width="59.25" customWidth="1"/>
  </cols>
  <sheetData>
    <row r="2" spans="1:9" ht="27.75" x14ac:dyDescent="0.2">
      <c r="B2" s="17" t="s">
        <v>44</v>
      </c>
      <c r="C2" s="23" t="s">
        <v>104</v>
      </c>
    </row>
    <row r="3" spans="1:9" ht="27.75" x14ac:dyDescent="0.2">
      <c r="B3" s="17" t="s">
        <v>10</v>
      </c>
      <c r="C3" s="4">
        <v>11</v>
      </c>
    </row>
    <row r="5" spans="1:9" ht="27.75" x14ac:dyDescent="0.2">
      <c r="A5" s="65" t="s">
        <v>11</v>
      </c>
      <c r="B5" s="65" t="s">
        <v>46</v>
      </c>
      <c r="C5" s="65"/>
      <c r="D5" s="65"/>
      <c r="G5" s="65" t="s">
        <v>45</v>
      </c>
      <c r="H5" s="65"/>
      <c r="I5" s="65"/>
    </row>
    <row r="6" spans="1:9" ht="28.5" thickBot="1" x14ac:dyDescent="0.25">
      <c r="A6" s="63"/>
      <c r="B6" s="18" t="s">
        <v>12</v>
      </c>
      <c r="C6" s="18" t="s">
        <v>13</v>
      </c>
      <c r="D6" s="18" t="s">
        <v>14</v>
      </c>
      <c r="G6" s="17" t="s">
        <v>12</v>
      </c>
      <c r="H6" s="17" t="s">
        <v>13</v>
      </c>
      <c r="I6" s="17" t="s">
        <v>14</v>
      </c>
    </row>
    <row r="7" spans="1:9" ht="23.25" x14ac:dyDescent="0.2">
      <c r="A7" s="80" t="s">
        <v>105</v>
      </c>
      <c r="B7" s="81"/>
      <c r="C7" s="81" t="s">
        <v>106</v>
      </c>
      <c r="D7" s="82"/>
      <c r="G7" s="3">
        <f>COUNTA(B7:B13)</f>
        <v>5</v>
      </c>
      <c r="H7" s="3">
        <f>COUNTA(C7:C13)</f>
        <v>6</v>
      </c>
      <c r="I7" s="3">
        <f>COUNTA(D7:D13)</f>
        <v>3</v>
      </c>
    </row>
    <row r="8" spans="1:9" ht="23.25" x14ac:dyDescent="0.2">
      <c r="A8" s="83"/>
      <c r="B8" s="84" t="s">
        <v>107</v>
      </c>
      <c r="C8" s="84" t="s">
        <v>108</v>
      </c>
      <c r="D8" s="85" t="s">
        <v>109</v>
      </c>
    </row>
    <row r="9" spans="1:9" ht="23.25" x14ac:dyDescent="0.2">
      <c r="A9" s="83"/>
      <c r="B9" s="84" t="s">
        <v>110</v>
      </c>
      <c r="C9" s="84" t="s">
        <v>111</v>
      </c>
      <c r="D9" s="85" t="s">
        <v>112</v>
      </c>
    </row>
    <row r="10" spans="1:9" ht="24" thickBot="1" x14ac:dyDescent="0.25">
      <c r="A10" s="87"/>
      <c r="B10" s="88"/>
      <c r="C10" s="88"/>
      <c r="D10" s="89"/>
    </row>
    <row r="11" spans="1:9" ht="23.25" x14ac:dyDescent="0.5">
      <c r="A11" s="80" t="s">
        <v>113</v>
      </c>
      <c r="B11" s="81" t="s">
        <v>114</v>
      </c>
      <c r="C11" s="90" t="s">
        <v>115</v>
      </c>
      <c r="D11" s="82" t="s">
        <v>116</v>
      </c>
    </row>
    <row r="12" spans="1:9" ht="23.25" x14ac:dyDescent="0.2">
      <c r="A12" s="83"/>
      <c r="B12" s="84" t="s">
        <v>117</v>
      </c>
      <c r="C12" s="84" t="s">
        <v>118</v>
      </c>
      <c r="D12" s="85"/>
    </row>
    <row r="13" spans="1:9" ht="24" thickBot="1" x14ac:dyDescent="0.25">
      <c r="A13" s="87"/>
      <c r="B13" s="88" t="s">
        <v>119</v>
      </c>
      <c r="C13" s="88" t="s">
        <v>120</v>
      </c>
      <c r="D13" s="89"/>
    </row>
    <row r="15" spans="1:9" ht="21.75" x14ac:dyDescent="0.5">
      <c r="C15" s="40"/>
    </row>
  </sheetData>
  <mergeCells count="5">
    <mergeCell ref="A5:A6"/>
    <mergeCell ref="B5:D5"/>
    <mergeCell ref="G5:I5"/>
    <mergeCell ref="A7:A10"/>
    <mergeCell ref="A11:A1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D2D44-EFCF-4AE4-AAB4-43715CB43798}">
  <dimension ref="A2:I13"/>
  <sheetViews>
    <sheetView rightToLeft="1" topLeftCell="C1" workbookViewId="0">
      <selection sqref="A1:XFD1048576"/>
    </sheetView>
  </sheetViews>
  <sheetFormatPr defaultRowHeight="14.25" x14ac:dyDescent="0.2"/>
  <cols>
    <col min="1" max="1" width="30.625" customWidth="1"/>
    <col min="2" max="3" width="50.625" customWidth="1"/>
    <col min="4" max="4" width="62.875" customWidth="1"/>
  </cols>
  <sheetData>
    <row r="2" spans="1:9" ht="27.75" x14ac:dyDescent="0.2">
      <c r="B2" s="17" t="s">
        <v>44</v>
      </c>
      <c r="C2" s="23" t="s">
        <v>121</v>
      </c>
    </row>
    <row r="3" spans="1:9" ht="27.75" x14ac:dyDescent="0.2">
      <c r="B3" s="17" t="s">
        <v>10</v>
      </c>
      <c r="C3" s="4">
        <v>8</v>
      </c>
    </row>
    <row r="5" spans="1:9" ht="27.75" x14ac:dyDescent="0.2">
      <c r="A5" s="65" t="s">
        <v>11</v>
      </c>
      <c r="B5" s="65" t="s">
        <v>46</v>
      </c>
      <c r="C5" s="65"/>
      <c r="D5" s="65"/>
      <c r="G5" s="65" t="s">
        <v>45</v>
      </c>
      <c r="H5" s="65"/>
      <c r="I5" s="65"/>
    </row>
    <row r="6" spans="1:9" ht="28.5" thickBot="1" x14ac:dyDescent="0.25">
      <c r="A6" s="63"/>
      <c r="B6" s="18" t="s">
        <v>12</v>
      </c>
      <c r="C6" s="18" t="s">
        <v>13</v>
      </c>
      <c r="D6" s="18" t="s">
        <v>14</v>
      </c>
      <c r="G6" s="17" t="s">
        <v>12</v>
      </c>
      <c r="H6" s="17" t="s">
        <v>13</v>
      </c>
      <c r="I6" s="17" t="s">
        <v>14</v>
      </c>
    </row>
    <row r="7" spans="1:9" ht="23.25" x14ac:dyDescent="0.2">
      <c r="A7" s="91" t="s">
        <v>122</v>
      </c>
      <c r="B7" s="81" t="s">
        <v>123</v>
      </c>
      <c r="C7" s="81" t="s">
        <v>124</v>
      </c>
      <c r="D7" s="82"/>
      <c r="G7" s="3">
        <f>COUNTA(B7:B13)</f>
        <v>5</v>
      </c>
      <c r="H7" s="3">
        <f>COUNTA(C7:C13)</f>
        <v>6</v>
      </c>
      <c r="I7" s="3">
        <f>COUNTA(D7:D13)</f>
        <v>4</v>
      </c>
    </row>
    <row r="8" spans="1:9" ht="23.25" x14ac:dyDescent="0.2">
      <c r="A8" s="92"/>
      <c r="B8" s="84" t="s">
        <v>125</v>
      </c>
      <c r="C8" s="84" t="s">
        <v>126</v>
      </c>
      <c r="D8" s="85"/>
    </row>
    <row r="9" spans="1:9" ht="23.25" x14ac:dyDescent="0.2">
      <c r="A9" s="92"/>
      <c r="B9" s="84" t="s">
        <v>127</v>
      </c>
      <c r="C9" s="84" t="s">
        <v>128</v>
      </c>
      <c r="D9" s="85" t="s">
        <v>129</v>
      </c>
    </row>
    <row r="10" spans="1:9" ht="24" thickBot="1" x14ac:dyDescent="0.25">
      <c r="A10" s="92"/>
      <c r="B10" s="84"/>
      <c r="C10" s="84" t="s">
        <v>130</v>
      </c>
      <c r="D10" s="85" t="s">
        <v>131</v>
      </c>
    </row>
    <row r="11" spans="1:9" ht="23.25" x14ac:dyDescent="0.2">
      <c r="A11" s="80" t="s">
        <v>132</v>
      </c>
      <c r="B11" s="81" t="s">
        <v>133</v>
      </c>
      <c r="C11" s="81" t="s">
        <v>134</v>
      </c>
      <c r="D11" s="82" t="s">
        <v>135</v>
      </c>
    </row>
    <row r="12" spans="1:9" ht="23.25" x14ac:dyDescent="0.2">
      <c r="A12" s="83"/>
      <c r="B12" s="84" t="s">
        <v>136</v>
      </c>
      <c r="C12" s="84" t="s">
        <v>137</v>
      </c>
      <c r="D12" s="85" t="s">
        <v>138</v>
      </c>
    </row>
    <row r="13" spans="1:9" ht="24" thickBot="1" x14ac:dyDescent="0.25">
      <c r="A13" s="87"/>
      <c r="B13" s="88"/>
      <c r="C13" s="88"/>
      <c r="D13" s="89"/>
    </row>
  </sheetData>
  <mergeCells count="5">
    <mergeCell ref="A5:A6"/>
    <mergeCell ref="B5:D5"/>
    <mergeCell ref="G5:I5"/>
    <mergeCell ref="A7:A10"/>
    <mergeCell ref="A11:A1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36E93-D64D-42FE-97B9-AE735B58817D}">
  <dimension ref="A2:I16"/>
  <sheetViews>
    <sheetView rightToLeft="1" topLeftCell="C1" workbookViewId="0">
      <selection sqref="A1:XFD1048576"/>
    </sheetView>
  </sheetViews>
  <sheetFormatPr defaultRowHeight="14.25" x14ac:dyDescent="0.2"/>
  <cols>
    <col min="1" max="1" width="30.625" customWidth="1"/>
    <col min="2" max="2" width="77.25" customWidth="1"/>
    <col min="3" max="3" width="66.625" customWidth="1"/>
    <col min="4" max="4" width="50.625" customWidth="1"/>
  </cols>
  <sheetData>
    <row r="2" spans="1:9" ht="27.75" x14ac:dyDescent="0.2">
      <c r="B2" s="17" t="s">
        <v>44</v>
      </c>
      <c r="C2" s="23" t="s">
        <v>139</v>
      </c>
    </row>
    <row r="3" spans="1:9" ht="27.75" x14ac:dyDescent="0.2">
      <c r="B3" s="17" t="s">
        <v>10</v>
      </c>
      <c r="C3" s="4">
        <v>8</v>
      </c>
    </row>
    <row r="5" spans="1:9" ht="27.75" x14ac:dyDescent="0.2">
      <c r="A5" s="65" t="s">
        <v>11</v>
      </c>
      <c r="B5" s="65" t="s">
        <v>46</v>
      </c>
      <c r="C5" s="65"/>
      <c r="D5" s="65"/>
      <c r="G5" s="65" t="s">
        <v>45</v>
      </c>
      <c r="H5" s="65"/>
      <c r="I5" s="65"/>
    </row>
    <row r="6" spans="1:9" ht="28.5" thickBot="1" x14ac:dyDescent="0.25">
      <c r="A6" s="63"/>
      <c r="B6" s="18" t="s">
        <v>12</v>
      </c>
      <c r="C6" s="18" t="s">
        <v>13</v>
      </c>
      <c r="D6" s="18" t="s">
        <v>14</v>
      </c>
      <c r="G6" s="17" t="s">
        <v>12</v>
      </c>
      <c r="H6" s="17" t="s">
        <v>13</v>
      </c>
      <c r="I6" s="17" t="s">
        <v>14</v>
      </c>
    </row>
    <row r="7" spans="1:9" ht="23.25" x14ac:dyDescent="0.2">
      <c r="A7" s="93"/>
      <c r="B7" s="94" t="s">
        <v>140</v>
      </c>
      <c r="C7" s="94" t="s">
        <v>141</v>
      </c>
      <c r="D7" s="95"/>
      <c r="G7" s="3">
        <f>COUNTA(B7:B16)</f>
        <v>4</v>
      </c>
      <c r="H7" s="3">
        <f>COUNTA(C7:C16)</f>
        <v>9</v>
      </c>
      <c r="I7" s="3">
        <f>COUNTA(D7:D16)</f>
        <v>5</v>
      </c>
    </row>
    <row r="8" spans="1:9" ht="23.25" x14ac:dyDescent="0.2">
      <c r="A8" s="96"/>
      <c r="B8" s="84" t="s">
        <v>142</v>
      </c>
      <c r="C8" s="97" t="s">
        <v>143</v>
      </c>
      <c r="D8" s="98" t="s">
        <v>144</v>
      </c>
    </row>
    <row r="9" spans="1:9" ht="23.25" x14ac:dyDescent="0.2">
      <c r="A9" s="83" t="s">
        <v>145</v>
      </c>
      <c r="B9" s="84"/>
      <c r="C9" s="84" t="s">
        <v>146</v>
      </c>
      <c r="D9" s="85" t="s">
        <v>147</v>
      </c>
    </row>
    <row r="10" spans="1:9" ht="23.25" x14ac:dyDescent="0.2">
      <c r="A10" s="83"/>
      <c r="B10" s="84"/>
      <c r="C10" s="84" t="s">
        <v>148</v>
      </c>
      <c r="D10" s="85"/>
    </row>
    <row r="11" spans="1:9" ht="24" thickBot="1" x14ac:dyDescent="0.25">
      <c r="A11" s="83"/>
      <c r="B11" s="97"/>
      <c r="C11" s="97" t="s">
        <v>149</v>
      </c>
      <c r="D11" s="98"/>
    </row>
    <row r="12" spans="1:9" ht="23.25" x14ac:dyDescent="0.2">
      <c r="A12" s="91" t="s">
        <v>150</v>
      </c>
      <c r="B12" s="81" t="s">
        <v>151</v>
      </c>
      <c r="C12" s="81" t="s">
        <v>152</v>
      </c>
      <c r="D12" s="82" t="s">
        <v>153</v>
      </c>
    </row>
    <row r="13" spans="1:9" ht="23.25" x14ac:dyDescent="0.2">
      <c r="A13" s="92"/>
      <c r="B13" s="84" t="s">
        <v>154</v>
      </c>
      <c r="C13" s="84" t="s">
        <v>155</v>
      </c>
      <c r="D13" s="85" t="s">
        <v>156</v>
      </c>
    </row>
    <row r="14" spans="1:9" ht="23.25" x14ac:dyDescent="0.2">
      <c r="A14" s="92"/>
      <c r="B14" s="84"/>
      <c r="C14" s="84" t="s">
        <v>157</v>
      </c>
      <c r="D14" s="85" t="s">
        <v>158</v>
      </c>
    </row>
    <row r="15" spans="1:9" ht="23.25" x14ac:dyDescent="0.2">
      <c r="A15" s="92"/>
      <c r="B15" s="84"/>
      <c r="C15" s="84" t="s">
        <v>159</v>
      </c>
      <c r="D15" s="85"/>
    </row>
    <row r="16" spans="1:9" ht="24" thickBot="1" x14ac:dyDescent="0.25">
      <c r="A16" s="99"/>
      <c r="B16" s="88"/>
      <c r="C16" s="100"/>
      <c r="D16" s="89"/>
    </row>
  </sheetData>
  <mergeCells count="5">
    <mergeCell ref="A5:A6"/>
    <mergeCell ref="B5:D5"/>
    <mergeCell ref="G5:I5"/>
    <mergeCell ref="A9:A11"/>
    <mergeCell ref="A12:A1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000"/>
  </sheetPr>
  <dimension ref="B2:I44"/>
  <sheetViews>
    <sheetView showGridLines="0" rightToLeft="1" tabSelected="1" topLeftCell="B3" zoomScaleNormal="100" workbookViewId="0">
      <selection activeCell="H44" sqref="H44"/>
    </sheetView>
  </sheetViews>
  <sheetFormatPr defaultRowHeight="14.25" x14ac:dyDescent="0.2"/>
  <cols>
    <col min="2" max="3" width="15.75" customWidth="1"/>
    <col min="4" max="4" width="27" customWidth="1"/>
    <col min="5" max="5" width="24.5" customWidth="1"/>
    <col min="6" max="6" width="25.625" customWidth="1"/>
    <col min="7" max="7" width="23.5" customWidth="1"/>
    <col min="8" max="9" width="15.75" customWidth="1"/>
  </cols>
  <sheetData>
    <row r="2" spans="4:9" ht="47.1" customHeight="1" x14ac:dyDescent="0.2">
      <c r="E2" s="58" t="s">
        <v>9</v>
      </c>
      <c r="F2" s="59"/>
      <c r="G2" s="59"/>
      <c r="H2" s="59"/>
      <c r="I2" s="60"/>
    </row>
    <row r="3" spans="4:9" s="1" customFormat="1" ht="30" customHeight="1" x14ac:dyDescent="0.3"/>
    <row r="4" spans="4:9" s="1" customFormat="1" ht="30" customHeight="1" x14ac:dyDescent="0.75">
      <c r="D4" s="2" t="s">
        <v>3</v>
      </c>
      <c r="E4" s="17" t="str">
        <f>البيانات!E5</f>
        <v>علوم</v>
      </c>
      <c r="G4" s="1" t="s">
        <v>40</v>
      </c>
    </row>
    <row r="5" spans="4:9" s="1" customFormat="1" ht="30" customHeight="1" x14ac:dyDescent="0.75">
      <c r="D5" s="2" t="s">
        <v>4</v>
      </c>
      <c r="E5" s="17" t="str">
        <f>البيانات!E6</f>
        <v>الخامس</v>
      </c>
      <c r="H5" s="17" t="s">
        <v>7</v>
      </c>
      <c r="I5" s="17" t="s">
        <v>8</v>
      </c>
    </row>
    <row r="6" spans="4:9" s="1" customFormat="1" ht="30" customHeight="1" x14ac:dyDescent="0.75">
      <c r="D6" s="2" t="s">
        <v>5</v>
      </c>
      <c r="E6" s="2" t="str">
        <f>البيانات!E7</f>
        <v>الثاني</v>
      </c>
      <c r="H6" s="4">
        <f>البيانات!H7</f>
        <v>35</v>
      </c>
      <c r="I6" s="4">
        <f>البيانات!I7</f>
        <v>40</v>
      </c>
    </row>
    <row r="7" spans="4:9" s="1" customFormat="1" ht="30" customHeight="1" x14ac:dyDescent="0.75">
      <c r="D7" s="2" t="s">
        <v>6</v>
      </c>
      <c r="E7" s="101" t="s">
        <v>166</v>
      </c>
    </row>
    <row r="11" spans="4:9" ht="27.75" x14ac:dyDescent="0.75">
      <c r="D11" s="2"/>
      <c r="E11" s="73" t="s">
        <v>15</v>
      </c>
      <c r="F11" s="74"/>
      <c r="G11" s="75"/>
      <c r="H11" s="2"/>
    </row>
    <row r="12" spans="4:9" ht="27.75" x14ac:dyDescent="0.75">
      <c r="D12" s="2" t="s">
        <v>43</v>
      </c>
      <c r="E12" s="2" t="s">
        <v>12</v>
      </c>
      <c r="F12" s="2" t="s">
        <v>13</v>
      </c>
      <c r="G12" s="2" t="s">
        <v>14</v>
      </c>
      <c r="H12" s="2" t="s">
        <v>16</v>
      </c>
    </row>
    <row r="13" spans="4:9" ht="27.75" x14ac:dyDescent="0.75">
      <c r="D13" s="2" t="s">
        <v>160</v>
      </c>
      <c r="E13" s="6">
        <v>8</v>
      </c>
      <c r="F13" s="6">
        <v>4</v>
      </c>
      <c r="G13" s="6">
        <v>6</v>
      </c>
      <c r="H13" s="17">
        <f>SUM(E13:G13)</f>
        <v>18</v>
      </c>
    </row>
    <row r="14" spans="4:9" ht="27.75" x14ac:dyDescent="0.75">
      <c r="D14" s="2" t="s">
        <v>161</v>
      </c>
      <c r="E14" s="6">
        <v>4</v>
      </c>
      <c r="F14" s="6">
        <v>7</v>
      </c>
      <c r="G14" s="6">
        <v>4</v>
      </c>
      <c r="H14" s="17">
        <f t="shared" ref="H14:H17" si="0">SUM(E14:G14)</f>
        <v>15</v>
      </c>
    </row>
    <row r="15" spans="4:9" ht="27.75" x14ac:dyDescent="0.75">
      <c r="D15" s="2" t="s">
        <v>162</v>
      </c>
      <c r="E15" s="6">
        <v>5</v>
      </c>
      <c r="F15" s="6">
        <f>'الفصل (السابع)'!H7</f>
        <v>4</v>
      </c>
      <c r="G15" s="6">
        <v>3</v>
      </c>
      <c r="H15" s="17">
        <f t="shared" si="0"/>
        <v>12</v>
      </c>
    </row>
    <row r="16" spans="4:9" ht="27.75" x14ac:dyDescent="0.75">
      <c r="D16" s="2" t="s">
        <v>163</v>
      </c>
      <c r="E16" s="6">
        <v>5</v>
      </c>
      <c r="F16" s="6">
        <v>6</v>
      </c>
      <c r="G16" s="6">
        <v>3</v>
      </c>
      <c r="H16" s="17">
        <f t="shared" si="0"/>
        <v>14</v>
      </c>
    </row>
    <row r="17" spans="2:8" ht="27.75" x14ac:dyDescent="0.75">
      <c r="D17" s="2" t="s">
        <v>164</v>
      </c>
      <c r="E17" s="6">
        <v>5</v>
      </c>
      <c r="F17" s="6">
        <v>6</v>
      </c>
      <c r="G17" s="6">
        <v>4</v>
      </c>
      <c r="H17" s="17">
        <f t="shared" si="0"/>
        <v>15</v>
      </c>
    </row>
    <row r="18" spans="2:8" ht="27.75" x14ac:dyDescent="0.75">
      <c r="D18" s="2" t="s">
        <v>165</v>
      </c>
      <c r="E18" s="6">
        <v>4</v>
      </c>
      <c r="F18" s="6">
        <v>9</v>
      </c>
      <c r="G18" s="6">
        <v>5</v>
      </c>
      <c r="H18" s="4">
        <v>17</v>
      </c>
    </row>
    <row r="19" spans="2:8" ht="27.75" x14ac:dyDescent="0.75">
      <c r="D19" s="2" t="s">
        <v>16</v>
      </c>
      <c r="E19" s="6">
        <f>SUM(E13:E18)</f>
        <v>31</v>
      </c>
      <c r="F19" s="6">
        <f>SUM(F13:F18)</f>
        <v>36</v>
      </c>
      <c r="G19" s="6">
        <f>SUM(G13:G18)</f>
        <v>25</v>
      </c>
      <c r="H19" s="2">
        <f>SUM(H13:H18)</f>
        <v>91</v>
      </c>
    </row>
    <row r="20" spans="2:8" ht="27.75" x14ac:dyDescent="0.75">
      <c r="D20" s="2" t="s">
        <v>17</v>
      </c>
      <c r="E20" s="5">
        <f>IF(H19=0,"0",E19/H19)</f>
        <v>0.34065934065934067</v>
      </c>
      <c r="F20" s="5">
        <f>IF(H19=0,"0",F19/H19)</f>
        <v>0.39560439560439559</v>
      </c>
      <c r="G20" s="5">
        <f>IF(H19=0,"0",G19/H19)</f>
        <v>0.27472527472527475</v>
      </c>
      <c r="H20" s="7"/>
    </row>
    <row r="23" spans="2:8" ht="27.75" x14ac:dyDescent="0.75">
      <c r="B23" s="63" t="s">
        <v>43</v>
      </c>
      <c r="C23" s="63" t="s">
        <v>10</v>
      </c>
      <c r="D23" s="2"/>
      <c r="E23" s="73" t="s">
        <v>18</v>
      </c>
      <c r="F23" s="74"/>
      <c r="G23" s="75"/>
      <c r="H23" s="63" t="s">
        <v>16</v>
      </c>
    </row>
    <row r="24" spans="2:8" ht="27.75" x14ac:dyDescent="0.75">
      <c r="B24" s="64"/>
      <c r="C24" s="64"/>
      <c r="D24" s="2"/>
      <c r="E24" s="2" t="s">
        <v>12</v>
      </c>
      <c r="F24" s="2" t="s">
        <v>13</v>
      </c>
      <c r="G24" s="2" t="s">
        <v>14</v>
      </c>
      <c r="H24" s="64"/>
    </row>
    <row r="25" spans="2:8" ht="27.95" customHeight="1" x14ac:dyDescent="0.2">
      <c r="B25" s="63" t="s">
        <v>160</v>
      </c>
      <c r="C25" s="76">
        <f>البيانات!E13</f>
        <v>8</v>
      </c>
      <c r="D25" s="25" t="s">
        <v>17</v>
      </c>
      <c r="E25" s="26">
        <f>IF(H13=0,0,E13/H13)</f>
        <v>0.44444444444444442</v>
      </c>
      <c r="F25" s="26">
        <f>IF(H13=0,0,F13/H13)</f>
        <v>0.22222222222222221</v>
      </c>
      <c r="G25" s="26">
        <f>IF(H13=0,0,G13/H13)</f>
        <v>0.33333333333333331</v>
      </c>
      <c r="H25" s="26">
        <f>SUM(E25:G25)</f>
        <v>1</v>
      </c>
    </row>
    <row r="26" spans="2:8" ht="27.95" customHeight="1" x14ac:dyDescent="0.2">
      <c r="B26" s="79"/>
      <c r="C26" s="77"/>
      <c r="D26" s="20" t="s">
        <v>7</v>
      </c>
      <c r="E26" s="19">
        <f>E25*H26</f>
        <v>2.0400728597449911</v>
      </c>
      <c r="F26" s="19">
        <f>F25*H26</f>
        <v>1.0200364298724955</v>
      </c>
      <c r="G26" s="19">
        <f>G25*H26</f>
        <v>1.5300546448087433</v>
      </c>
      <c r="H26" s="19">
        <f>البيانات!F13</f>
        <v>4.5901639344262302</v>
      </c>
    </row>
    <row r="27" spans="2:8" ht="27.95" customHeight="1" x14ac:dyDescent="0.2">
      <c r="B27" s="64"/>
      <c r="C27" s="78"/>
      <c r="D27" s="8" t="s">
        <v>19</v>
      </c>
      <c r="E27" s="15">
        <v>2</v>
      </c>
      <c r="F27" s="15">
        <v>1</v>
      </c>
      <c r="G27" s="15">
        <v>2</v>
      </c>
      <c r="H27" s="14">
        <f>البيانات!G13</f>
        <v>5.2459016393442628</v>
      </c>
    </row>
    <row r="28" spans="2:8" ht="27.95" customHeight="1" x14ac:dyDescent="0.2">
      <c r="B28" s="63" t="s">
        <v>161</v>
      </c>
      <c r="C28" s="76">
        <f>البيانات!E14</f>
        <v>8</v>
      </c>
      <c r="D28" s="25" t="s">
        <v>17</v>
      </c>
      <c r="E28" s="26">
        <f>IF(H14=0,0,E14/H14)</f>
        <v>0.26666666666666666</v>
      </c>
      <c r="F28" s="26">
        <f>IF(H14=0,0,F14/H14)</f>
        <v>0.46666666666666667</v>
      </c>
      <c r="G28" s="26">
        <f>IF(H14=0,0,G14/H14)</f>
        <v>0.26666666666666666</v>
      </c>
      <c r="H28" s="26">
        <f>SUM(E28:G28)</f>
        <v>1</v>
      </c>
    </row>
    <row r="29" spans="2:8" ht="27.95" customHeight="1" x14ac:dyDescent="0.2">
      <c r="B29" s="79"/>
      <c r="C29" s="77"/>
      <c r="D29" s="20" t="s">
        <v>7</v>
      </c>
      <c r="E29" s="19">
        <v>2</v>
      </c>
      <c r="F29" s="19">
        <f>F28*H29</f>
        <v>2.1420765027322406</v>
      </c>
      <c r="G29" s="19">
        <f>G28*H29</f>
        <v>1.2240437158469948</v>
      </c>
      <c r="H29" s="19">
        <f>البيانات!F14</f>
        <v>4.5901639344262302</v>
      </c>
    </row>
    <row r="30" spans="2:8" ht="27.95" customHeight="1" x14ac:dyDescent="0.2">
      <c r="B30" s="64"/>
      <c r="C30" s="78"/>
      <c r="D30" s="8" t="s">
        <v>19</v>
      </c>
      <c r="E30" s="15">
        <v>2</v>
      </c>
      <c r="F30" s="15">
        <v>2</v>
      </c>
      <c r="G30" s="15">
        <v>2</v>
      </c>
      <c r="H30" s="14">
        <v>6</v>
      </c>
    </row>
    <row r="31" spans="2:8" ht="27.95" customHeight="1" x14ac:dyDescent="0.2">
      <c r="B31" s="63" t="s">
        <v>162</v>
      </c>
      <c r="C31" s="76">
        <f>البيانات!E15</f>
        <v>12</v>
      </c>
      <c r="D31" s="25" t="s">
        <v>17</v>
      </c>
      <c r="E31" s="26">
        <f>IF(H15=0,0,E15/H15)</f>
        <v>0.41666666666666669</v>
      </c>
      <c r="F31" s="26">
        <f>IF(H15=0,0,F15/H15)</f>
        <v>0.33333333333333331</v>
      </c>
      <c r="G31" s="26">
        <f>IF(H15=0,0,G15/H15)</f>
        <v>0.25</v>
      </c>
      <c r="H31" s="26">
        <f>SUM(E31:G31)</f>
        <v>1</v>
      </c>
    </row>
    <row r="32" spans="2:8" ht="27.95" customHeight="1" x14ac:dyDescent="0.2">
      <c r="B32" s="79"/>
      <c r="C32" s="77"/>
      <c r="D32" s="20" t="s">
        <v>7</v>
      </c>
      <c r="E32" s="19">
        <f>E31*H32</f>
        <v>2.8688524590163933</v>
      </c>
      <c r="F32" s="19">
        <f>F31*H32</f>
        <v>2.2950819672131146</v>
      </c>
      <c r="G32" s="19">
        <f>G31*H32</f>
        <v>1.721311475409836</v>
      </c>
      <c r="H32" s="19">
        <f>البيانات!F15</f>
        <v>6.8852459016393439</v>
      </c>
    </row>
    <row r="33" spans="2:8" ht="27.95" customHeight="1" x14ac:dyDescent="0.2">
      <c r="B33" s="64"/>
      <c r="C33" s="78"/>
      <c r="D33" s="8" t="s">
        <v>19</v>
      </c>
      <c r="E33" s="15">
        <v>3</v>
      </c>
      <c r="F33" s="15">
        <v>2</v>
      </c>
      <c r="G33" s="15">
        <v>2</v>
      </c>
      <c r="H33" s="14">
        <v>7</v>
      </c>
    </row>
    <row r="34" spans="2:8" ht="27.95" customHeight="1" x14ac:dyDescent="0.2">
      <c r="B34" s="63" t="s">
        <v>163</v>
      </c>
      <c r="C34" s="76">
        <f>البيانات!E16</f>
        <v>11</v>
      </c>
      <c r="D34" s="25" t="s">
        <v>17</v>
      </c>
      <c r="E34" s="26">
        <f>IF(H16=0,0,E16/H16)</f>
        <v>0.35714285714285715</v>
      </c>
      <c r="F34" s="26">
        <f>IF(H16=0,0,F16/H16)</f>
        <v>0.42857142857142855</v>
      </c>
      <c r="G34" s="26">
        <f>IF(H16=0,0,G16/H16)</f>
        <v>0.21428571428571427</v>
      </c>
      <c r="H34" s="26">
        <f>SUM(E34:G34)</f>
        <v>1</v>
      </c>
    </row>
    <row r="35" spans="2:8" ht="27.95" customHeight="1" x14ac:dyDescent="0.2">
      <c r="B35" s="79"/>
      <c r="C35" s="77"/>
      <c r="D35" s="20" t="s">
        <v>7</v>
      </c>
      <c r="E35" s="19">
        <f>E34*H35</f>
        <v>2.2540983606557381</v>
      </c>
      <c r="F35" s="19">
        <f>F34*H35</f>
        <v>2.7049180327868854</v>
      </c>
      <c r="G35" s="19">
        <f>G34*H35</f>
        <v>1.3524590163934427</v>
      </c>
      <c r="H35" s="19">
        <f>البيانات!F16</f>
        <v>6.3114754098360661</v>
      </c>
    </row>
    <row r="36" spans="2:8" ht="27.95" customHeight="1" x14ac:dyDescent="0.2">
      <c r="B36" s="64"/>
      <c r="C36" s="78"/>
      <c r="D36" s="8" t="s">
        <v>19</v>
      </c>
      <c r="E36" s="15">
        <v>3</v>
      </c>
      <c r="F36" s="15">
        <v>3</v>
      </c>
      <c r="G36" s="15">
        <v>2</v>
      </c>
      <c r="H36" s="14">
        <v>8</v>
      </c>
    </row>
    <row r="37" spans="2:8" ht="27.95" customHeight="1" x14ac:dyDescent="0.2">
      <c r="B37" s="63" t="s">
        <v>164</v>
      </c>
      <c r="C37" s="76">
        <f>البيانات!E17</f>
        <v>8</v>
      </c>
      <c r="D37" s="25" t="s">
        <v>17</v>
      </c>
      <c r="E37" s="26">
        <v>0.27</v>
      </c>
      <c r="F37" s="26">
        <v>0.47</v>
      </c>
      <c r="G37" s="26">
        <v>0.26</v>
      </c>
      <c r="H37" s="26">
        <f>SUM(E37:G37)</f>
        <v>1</v>
      </c>
    </row>
    <row r="38" spans="2:8" ht="27.95" customHeight="1" x14ac:dyDescent="0.2">
      <c r="B38" s="79"/>
      <c r="C38" s="77"/>
      <c r="D38" s="20" t="s">
        <v>7</v>
      </c>
      <c r="E38" s="19">
        <f>E37*H38</f>
        <v>1.08</v>
      </c>
      <c r="F38" s="19">
        <f>F37*H38</f>
        <v>1.88</v>
      </c>
      <c r="G38" s="19">
        <f>G37*H38</f>
        <v>1.04</v>
      </c>
      <c r="H38" s="19">
        <v>4</v>
      </c>
    </row>
    <row r="39" spans="2:8" ht="27.95" customHeight="1" x14ac:dyDescent="0.2">
      <c r="B39" s="64"/>
      <c r="C39" s="78"/>
      <c r="D39" s="8" t="s">
        <v>19</v>
      </c>
      <c r="E39" s="15">
        <v>2</v>
      </c>
      <c r="F39" s="15">
        <v>2</v>
      </c>
      <c r="G39" s="15">
        <v>1</v>
      </c>
      <c r="H39" s="14">
        <f>البيانات!G17</f>
        <v>5.2459016393442628</v>
      </c>
    </row>
    <row r="40" spans="2:8" ht="27.95" customHeight="1" x14ac:dyDescent="0.2">
      <c r="B40" s="63" t="s">
        <v>165</v>
      </c>
      <c r="C40" s="76">
        <f>البيانات!E18</f>
        <v>14</v>
      </c>
      <c r="D40" s="25" t="s">
        <v>17</v>
      </c>
      <c r="E40" s="26">
        <v>0.25</v>
      </c>
      <c r="F40" s="26">
        <v>0.52</v>
      </c>
      <c r="G40" s="26">
        <v>0.23</v>
      </c>
      <c r="H40" s="26">
        <f>SUM(E40:G40)</f>
        <v>1</v>
      </c>
    </row>
    <row r="41" spans="2:8" ht="27.95" customHeight="1" x14ac:dyDescent="0.2">
      <c r="B41" s="79"/>
      <c r="C41" s="77"/>
      <c r="D41" s="20" t="s">
        <v>7</v>
      </c>
      <c r="E41" s="19">
        <f>E40*H41</f>
        <v>2.0081967213114753</v>
      </c>
      <c r="F41" s="19">
        <f>F40*H41</f>
        <v>4.1770491803278684</v>
      </c>
      <c r="G41" s="19">
        <f>G40*H41</f>
        <v>1.8475409836065573</v>
      </c>
      <c r="H41" s="19">
        <f>البيانات!F18</f>
        <v>8.0327868852459012</v>
      </c>
    </row>
    <row r="42" spans="2:8" ht="27.95" customHeight="1" x14ac:dyDescent="0.2">
      <c r="B42" s="64"/>
      <c r="C42" s="78"/>
      <c r="D42" s="8" t="s">
        <v>19</v>
      </c>
      <c r="E42" s="15">
        <v>2</v>
      </c>
      <c r="F42" s="15">
        <v>5</v>
      </c>
      <c r="G42" s="15">
        <v>2</v>
      </c>
      <c r="H42" s="14">
        <f>البيانات!G18</f>
        <v>9.1803278688524586</v>
      </c>
    </row>
    <row r="43" spans="2:8" ht="27.95" customHeight="1" x14ac:dyDescent="0.2">
      <c r="B43" s="63" t="s">
        <v>16</v>
      </c>
      <c r="C43" s="76">
        <f>البيانات!E19</f>
        <v>61</v>
      </c>
      <c r="D43" s="21" t="s">
        <v>20</v>
      </c>
      <c r="E43" s="9">
        <f>SUM(E26+E29+E32+E35+E38+E41)</f>
        <v>12.251220400728599</v>
      </c>
      <c r="F43" s="9">
        <f>SUM(F26+F29+F32+F35+F38+F41)</f>
        <v>14.219162112932603</v>
      </c>
      <c r="G43" s="9">
        <f>SUM(G26+G29+G32+G35+G38+G41)</f>
        <v>8.7154098360655734</v>
      </c>
      <c r="H43" s="16">
        <f>SUM(E43:G43)</f>
        <v>35.185792349726775</v>
      </c>
    </row>
    <row r="44" spans="2:8" ht="27.95" customHeight="1" x14ac:dyDescent="0.2">
      <c r="B44" s="64"/>
      <c r="C44" s="78"/>
      <c r="D44" s="9" t="s">
        <v>21</v>
      </c>
      <c r="E44" s="9">
        <v>14</v>
      </c>
      <c r="F44" s="9">
        <v>15</v>
      </c>
      <c r="G44" s="9">
        <v>11</v>
      </c>
      <c r="H44" s="16">
        <f>SUM(E44:G44)</f>
        <v>40</v>
      </c>
    </row>
  </sheetData>
  <mergeCells count="20">
    <mergeCell ref="B43:B44"/>
    <mergeCell ref="B23:B24"/>
    <mergeCell ref="C23:C24"/>
    <mergeCell ref="H23:H24"/>
    <mergeCell ref="B25:B27"/>
    <mergeCell ref="B28:B30"/>
    <mergeCell ref="C43:C44"/>
    <mergeCell ref="B31:B33"/>
    <mergeCell ref="C31:C33"/>
    <mergeCell ref="B34:B36"/>
    <mergeCell ref="C34:C36"/>
    <mergeCell ref="B40:B42"/>
    <mergeCell ref="C40:C42"/>
    <mergeCell ref="B37:B39"/>
    <mergeCell ref="C37:C39"/>
    <mergeCell ref="E2:I2"/>
    <mergeCell ref="E11:G11"/>
    <mergeCell ref="E23:G23"/>
    <mergeCell ref="C25:C27"/>
    <mergeCell ref="C28:C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9</vt:i4>
      </vt:variant>
    </vt:vector>
  </HeadingPairs>
  <TitlesOfParts>
    <vt:vector size="9" baseType="lpstr">
      <vt:lpstr>التعليمات</vt:lpstr>
      <vt:lpstr>البيانات</vt:lpstr>
      <vt:lpstr>الفصل (السابع)</vt:lpstr>
      <vt:lpstr>الفصل (الثامن)</vt:lpstr>
      <vt:lpstr>الفصل التاسع</vt:lpstr>
      <vt:lpstr>الفصل العاشر</vt:lpstr>
      <vt:lpstr>الفصل الحادي عشر</vt:lpstr>
      <vt:lpstr>الفصل الثاني عشر</vt:lpstr>
      <vt:lpstr>جدول المواصفات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Norah Alsohaibani</dc:creator>
  <cp:lastModifiedBy>Abdullah Muhammad A. Al-Shehri</cp:lastModifiedBy>
  <dcterms:created xsi:type="dcterms:W3CDTF">2024-01-31T13:57:18Z</dcterms:created>
  <dcterms:modified xsi:type="dcterms:W3CDTF">2026-02-02T07:03:36Z</dcterms:modified>
</cp:coreProperties>
</file>